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65521" windowWidth="9405" windowHeight="12465" tabRatio="938" activeTab="0"/>
  </bookViews>
  <sheets>
    <sheet name="Table D1" sheetId="1" r:id="rId1"/>
    <sheet name="Table D2 06-07" sheetId="2" r:id="rId2"/>
    <sheet name="Table D3 07-08" sheetId="3" r:id="rId3"/>
    <sheet name="Table D4" sheetId="4" r:id="rId4"/>
    <sheet name="Table D5 06-07" sheetId="5" r:id="rId5"/>
    <sheet name="Table B6" sheetId="6" state="hidden" r:id="rId6"/>
    <sheet name="Table D6 07-08" sheetId="7" r:id="rId7"/>
    <sheet name="Current extract" sheetId="8" state="hidden" r:id="rId8"/>
    <sheet name="Capital extract" sheetId="9" state="hidden" r:id="rId9"/>
    <sheet name="Total grants to &amp; thru" sheetId="10" state="hidden" r:id="rId10"/>
    <sheet name="Repayments extract" sheetId="11" state="hidden" r:id="rId11"/>
    <sheet name="Total Prepayments" sheetId="12" state="hidden" r:id="rId12"/>
    <sheet name="Advances extract" sheetId="13" state="hidden" r:id="rId13"/>
    <sheet name="Total Advances" sheetId="14" state="hidden" r:id="rId14"/>
    <sheet name="Interest extract" sheetId="15" state="hidden" r:id="rId15"/>
    <sheet name="Total Interest" sheetId="16" state="hidden" r:id="rId16"/>
    <sheet name="Local Govt extract" sheetId="17" state="hidden" r:id="rId17"/>
    <sheet name="Total local government" sheetId="18" state="hidden" r:id="rId18"/>
    <sheet name="CR and GPPs" sheetId="19" state="hidden" r:id="rId19"/>
    <sheet name="checksheet" sheetId="20" state="hidden" r:id="rId20"/>
  </sheets>
  <definedNames>
    <definedName name="EssOptions" localSheetId="0">"A1110000000131000011101101010_01000"</definedName>
    <definedName name="_xlnm.Print_Area" localSheetId="19">'checksheet'!$A$1:$F$63</definedName>
    <definedName name="_xlnm.Print_Area" localSheetId="14">'Interest extract'!$A$1:$I$311</definedName>
    <definedName name="_xlnm.Print_Area" localSheetId="5">'Table B6'!$A$1:$J$24</definedName>
    <definedName name="_xlnm.Print_Area" localSheetId="0">'Table D1'!$A$1:$G$684</definedName>
    <definedName name="_xlnm.Print_Area" localSheetId="1">'Table D2 06-07'!$A$1:$K$307</definedName>
    <definedName name="_xlnm.Print_Area" localSheetId="2">'Table D3 07-08'!$A$1:$K$306</definedName>
    <definedName name="_xlnm.Print_Area" localSheetId="3">'Table D4'!$A$1:$G$52</definedName>
    <definedName name="_xlnm.Print_Area" localSheetId="4">'Table D5 06-07'!$A$1:$J$20</definedName>
    <definedName name="_xlnm.Print_Area" localSheetId="6">'Table D6 07-08'!$A$1:$K$22</definedName>
  </definedNames>
  <calcPr fullCalcOnLoad="1"/>
</workbook>
</file>

<file path=xl/sharedStrings.xml><?xml version="1.0" encoding="utf-8"?>
<sst xmlns="http://schemas.openxmlformats.org/spreadsheetml/2006/main" count="12410" uniqueCount="980">
  <si>
    <t xml:space="preserve">Funding for a wide range of mitigation measures to help reduce the threat posed by </t>
  </si>
  <si>
    <t xml:space="preserve">The Australian Government is funding an additional First Home Owners Scheme (FHOS) </t>
  </si>
  <si>
    <t xml:space="preserve">9 March and 31 December 2001 and $3,000 for contracts made between 1 January and </t>
  </si>
  <si>
    <t xml:space="preserve">30 June 2002. Although the additional FHOS has ended, grants continue to be paid to </t>
  </si>
  <si>
    <t xml:space="preserve">eligible applicants due to the time needed to complete construction and the period </t>
  </si>
  <si>
    <t>allowed to lodge an application, once construction is complete.</t>
  </si>
  <si>
    <t xml:space="preserve">The Bushfire Mitigation Programme provides partnership funding to the States and </t>
  </si>
  <si>
    <t xml:space="preserve">Territories for the construction and maintenance of fire trails and associated accessibility </t>
  </si>
  <si>
    <t xml:space="preserve">To provide rebates to householders and community groups who install photovoltaic </t>
  </si>
  <si>
    <t>equipment to make electricity from sunlight for domestic use.</t>
  </si>
  <si>
    <t xml:space="preserve">To provide a rebate for the installation of renewable energy generation technologies in </t>
  </si>
  <si>
    <t xml:space="preserve">areas of Australia currently reliant on diesel for electricity generation. Funding is based on </t>
  </si>
  <si>
    <t xml:space="preserve">Funding provided to the Sydney Cricket and Sports Ground Trust to assist in the building </t>
  </si>
  <si>
    <t>of the new grandstand on the old Hill site at the Sydney Cricket Ground.</t>
  </si>
  <si>
    <t xml:space="preserve">To provide funding to Tasmania for the construction of the Warner Creek Dam and the </t>
  </si>
  <si>
    <t>irrigation water in their respective regions.</t>
  </si>
  <si>
    <t xml:space="preserve">The Australian Government will contribute funding for the development, construction and </t>
  </si>
  <si>
    <t xml:space="preserve">The Australian Government agreed to fund $22 million each to both Victoria and New </t>
  </si>
  <si>
    <t xml:space="preserve">South Wales for the replacement of three key crossings of the Murray River at Echuca, </t>
  </si>
  <si>
    <t>Robinvale and Corowa.</t>
  </si>
  <si>
    <t xml:space="preserve">Servicing of remaining notional debt held against assets transferred from the Australian </t>
  </si>
  <si>
    <t xml:space="preserve">Government to the ACT Government, on self-government, for public transport (land and </t>
  </si>
  <si>
    <t>buildings), electricity, water supply and sewerage.</t>
  </si>
  <si>
    <t xml:space="preserve">Principal repayments by the six States and the Northern Territory of advances made to </t>
  </si>
  <si>
    <t>them under the various States (Works and Housing) Assistance Acts.</t>
  </si>
  <si>
    <t xml:space="preserve">Principal repayments by the States and Territories of advances to finance the </t>
  </si>
  <si>
    <t xml:space="preserve">them under the various Housing Agreements, Northern Territory Housing Agreement and </t>
  </si>
  <si>
    <t>Housing Assistance Acts.</t>
  </si>
  <si>
    <t xml:space="preserve">Repayment of the principal of loans relating to assets transferred from the </t>
  </si>
  <si>
    <t xml:space="preserve">Australian Government to the Northern Territory at the time of self government in 1978 </t>
  </si>
  <si>
    <t>and to the Australian Capital Territory at the time of self government in 1989.</t>
  </si>
  <si>
    <t xml:space="preserve">Repayment of principal on loans to South Australia for water quality improvement via </t>
  </si>
  <si>
    <t xml:space="preserve">Repayment of the principal of a loan relating to assets transferred from the Australian </t>
  </si>
  <si>
    <t xml:space="preserve">This is a loan agreement that generates repayments of principal and interest from the </t>
  </si>
  <si>
    <t xml:space="preserve">New South Wales Government in relation to capital works undertaken at Captains Flat to </t>
  </si>
  <si>
    <t>prevent pollution of the Molonglo River.</t>
  </si>
  <si>
    <t xml:space="preserve">connected with provision of sewerage facilities with particular objectives of eliminating the </t>
  </si>
  <si>
    <t xml:space="preserve">backlog of sewerage works. </t>
  </si>
  <si>
    <t xml:space="preserve">These repayments are of advances made to veterans of WWII or the Korea/Malaya </t>
  </si>
  <si>
    <t xml:space="preserve">campaigns for the purpose of providing working capital funding, paying and effecting </t>
  </si>
  <si>
    <t>improvements and acquiring stock, plant and equipment.</t>
  </si>
  <si>
    <t xml:space="preserve">Repayment of the principal of loans provided by the Australian Government to upgrade </t>
  </si>
  <si>
    <t>and standardise railways in mainland Australia.</t>
  </si>
  <si>
    <t xml:space="preserve">Repayment by States and Territories of loans made by the Australian Government under </t>
  </si>
  <si>
    <t>the Natural Disaster Relief Arrangements (NDRA) and the repayment of overpaid monies.</t>
  </si>
  <si>
    <t>Concessional interest rate loans to the States and Territories in respect of loans made</t>
  </si>
  <si>
    <t>by them to individuals affected by natural disasters.</t>
  </si>
  <si>
    <t xml:space="preserve">Receipts from the Australian Capital Territory of interest on Australian Government loans </t>
  </si>
  <si>
    <t>and on Australian Government securities nominally outstanding on its behalf.</t>
  </si>
  <si>
    <t xml:space="preserve">Interest received from the six States and the Northern Territory on outstanding advances </t>
  </si>
  <si>
    <t>made to them under the States (Works and Housing) Assistance Acts.</t>
  </si>
  <si>
    <t xml:space="preserve">made to them under the various Housing Agreements, Northern Territory Housing </t>
  </si>
  <si>
    <t>at the end of each financial year.</t>
  </si>
  <si>
    <t xml:space="preserve">Payment of interest on loans relating to assets transferred from the Australian </t>
  </si>
  <si>
    <t xml:space="preserve">Payment of interest on loans to South Australia for water quality improvement via </t>
  </si>
  <si>
    <t xml:space="preserve">Adelaide and Northern Towns Water Treatment and to Western Australia for salinity </t>
  </si>
  <si>
    <t>mitigation via the Harding River Dam project.</t>
  </si>
  <si>
    <t xml:space="preserve">Government to the Northern Territory at the time of self-government in 1978. </t>
  </si>
  <si>
    <t>backlog of sewerage works.</t>
  </si>
  <si>
    <t xml:space="preserve">Interest payable under the loan agreement with the New South Wales Government in </t>
  </si>
  <si>
    <t xml:space="preserve">relation to capital works undertaken at Captains Flat to prevent pollution of the Molonglo </t>
  </si>
  <si>
    <t>River.</t>
  </si>
  <si>
    <t xml:space="preserve">Payment of interest on loans to veterans of WWII or the Korea/Malaya campaigns which </t>
  </si>
  <si>
    <t xml:space="preserve">were for the purpose of providing working capital funding, paying and effecting </t>
  </si>
  <si>
    <t xml:space="preserve">Payment of interest on loans provided by the Australian Government to upgrade and </t>
  </si>
  <si>
    <t>standardise railways in mainland Australia.</t>
  </si>
  <si>
    <t xml:space="preserve">Interest payable by the States and Territories in respect of loans made by the Australian </t>
  </si>
  <si>
    <t>Government to them under NDRA.</t>
  </si>
  <si>
    <r>
      <t xml:space="preserve">recurrent annual funding is provided under the </t>
    </r>
    <r>
      <rPr>
        <i/>
        <sz val="8"/>
        <rFont val="Arial"/>
        <family val="2"/>
      </rPr>
      <t xml:space="preserve">Supported Accommodation Assistance </t>
    </r>
  </si>
  <si>
    <r>
      <t>Act 1994</t>
    </r>
    <r>
      <rPr>
        <sz val="8"/>
        <rFont val="Arial"/>
        <family val="2"/>
      </rPr>
      <t>.</t>
    </r>
  </si>
  <si>
    <r>
      <t xml:space="preserve">Under the </t>
    </r>
    <r>
      <rPr>
        <i/>
        <sz val="8"/>
        <color indexed="8"/>
        <rFont val="Arial"/>
        <family val="2"/>
      </rPr>
      <t>Interstate Road Transport Act 1985</t>
    </r>
    <r>
      <rPr>
        <sz val="8"/>
        <color indexed="8"/>
        <rFont val="Arial"/>
        <family val="2"/>
      </rPr>
      <t xml:space="preserve">, the Australian Government makes </t>
    </r>
  </si>
  <si>
    <r>
      <t xml:space="preserve">The </t>
    </r>
    <r>
      <rPr>
        <i/>
        <sz val="8"/>
        <color indexed="8"/>
        <rFont val="Arial"/>
        <family val="2"/>
      </rPr>
      <t>States Grants (Petroleum Products) Act 1965</t>
    </r>
    <r>
      <rPr>
        <sz val="8"/>
        <color indexed="8"/>
        <rFont val="Arial"/>
        <family val="2"/>
      </rPr>
      <t xml:space="preserve"> provides for grants to be made to most </t>
    </r>
  </si>
  <si>
    <t xml:space="preserve">grant for all eligible first home owners contracting between 9 March 2001 and </t>
  </si>
  <si>
    <t xml:space="preserve">30 June 2002 to buy or build a new home. The grant is $7,000 for contracts made between </t>
  </si>
  <si>
    <r>
      <t xml:space="preserve">Repayment of the principal of loans provided under the </t>
    </r>
    <r>
      <rPr>
        <i/>
        <sz val="8"/>
        <color indexed="8"/>
        <rFont val="Arial"/>
        <family val="2"/>
      </rPr>
      <t xml:space="preserve">Urban and Regional Development </t>
    </r>
  </si>
  <si>
    <r>
      <t>(Financial Assistance) Act 1974</t>
    </r>
    <r>
      <rPr>
        <sz val="8"/>
        <color indexed="8"/>
        <rFont val="Arial"/>
        <family val="2"/>
      </rPr>
      <t xml:space="preserve"> to all States and Territories to undertake programmes </t>
    </r>
  </si>
  <si>
    <r>
      <t xml:space="preserve">Payment of interest on loans provided under the </t>
    </r>
    <r>
      <rPr>
        <i/>
        <sz val="8"/>
        <color indexed="8"/>
        <rFont val="Arial"/>
        <family val="2"/>
      </rPr>
      <t xml:space="preserve">Urban and Regional Development </t>
    </r>
  </si>
  <si>
    <t>Transport and Communication (continued)</t>
  </si>
  <si>
    <t xml:space="preserve">Grants to the States and Territories under the Australian Health Care Agreements to assist </t>
  </si>
  <si>
    <t>with the provision of public hospital services free of charge to eligible persons.</t>
  </si>
  <si>
    <t>TOTAL INTEREST</t>
  </si>
  <si>
    <t>SUMMARY OF SPECIFIC PURPOSE PAYMENTS</t>
  </si>
  <si>
    <t>(a)</t>
  </si>
  <si>
    <t>(b)</t>
  </si>
  <si>
    <t>(c)</t>
  </si>
  <si>
    <t>(d)</t>
  </si>
  <si>
    <t>(e)</t>
  </si>
  <si>
    <t>(f)</t>
  </si>
  <si>
    <t>All figures are indicative only.</t>
  </si>
  <si>
    <t>Government schools</t>
  </si>
  <si>
    <t>*Non-government schools</t>
  </si>
  <si>
    <t>Skilling Australia's Workforce(a)</t>
  </si>
  <si>
    <t>Targeted programmes - government schools and joint</t>
  </si>
  <si>
    <t>*Targeted programmes - non-government schools</t>
  </si>
  <si>
    <t>Indigenous Education Strategic Initiatives</t>
  </si>
  <si>
    <t>Programme - government</t>
  </si>
  <si>
    <t xml:space="preserve">Health </t>
  </si>
  <si>
    <t>Essential vaccines</t>
  </si>
  <si>
    <t>Home and community care</t>
  </si>
  <si>
    <t>Disabilities services</t>
  </si>
  <si>
    <t>Young people with disabilities</t>
  </si>
  <si>
    <t>Gold Coast light rail</t>
  </si>
  <si>
    <t>Crisis accommodation assistance</t>
  </si>
  <si>
    <t>Housing assistance for indigenous people</t>
  </si>
  <si>
    <t>Community housing</t>
  </si>
  <si>
    <t>*Disaster Mitigation Package</t>
  </si>
  <si>
    <t>*Additional First Home Owners Scheme</t>
  </si>
  <si>
    <t>*Photovoltaic Rebate Programme (PVRP)</t>
  </si>
  <si>
    <t>Interest on Australian Government Loans</t>
  </si>
  <si>
    <t>interest payments, 2006-07 ($'000)</t>
  </si>
  <si>
    <t xml:space="preserve"> </t>
  </si>
  <si>
    <t>Community Facilities - Townsville (interest)</t>
  </si>
  <si>
    <t>DIRECT PAYMENTS - CURRENT</t>
  </si>
  <si>
    <t>Disability services</t>
  </si>
  <si>
    <t>Payments to local government authorities in order to provide services for people with disabilities.</t>
  </si>
  <si>
    <t>Funds are provided to ensure access to affordable quality child care in programmes administered</t>
  </si>
  <si>
    <t>by local governments on behalf of the Australian Government.</t>
  </si>
  <si>
    <t>Weipa Structural Adjustment Package</t>
  </si>
  <si>
    <r>
      <t>TOTAL REPAYMENTS</t>
    </r>
    <r>
      <rPr>
        <sz val="10"/>
        <rFont val="Arial"/>
        <family val="2"/>
      </rPr>
      <t xml:space="preserve"> - From Table BP1</t>
    </r>
  </si>
  <si>
    <r>
      <t xml:space="preserve">TOTAL ADVANCES </t>
    </r>
    <r>
      <rPr>
        <sz val="10"/>
        <rFont val="Arial"/>
        <family val="2"/>
      </rPr>
      <t>- From Table BP1</t>
    </r>
  </si>
  <si>
    <r>
      <t xml:space="preserve">TOTAL INTEREST </t>
    </r>
    <r>
      <rPr>
        <sz val="10"/>
        <rFont val="Arial"/>
        <family val="2"/>
      </rPr>
      <t>- From Table BP1</t>
    </r>
  </si>
  <si>
    <r>
      <t xml:space="preserve">TOTAL REPAYMENTS - </t>
    </r>
    <r>
      <rPr>
        <sz val="10"/>
        <rFont val="Arial"/>
        <family val="2"/>
      </rPr>
      <t>From Extract Sheet</t>
    </r>
  </si>
  <si>
    <r>
      <t>TOTAL ADVANCES -</t>
    </r>
    <r>
      <rPr>
        <sz val="10"/>
        <rFont val="Arial"/>
        <family val="2"/>
      </rPr>
      <t xml:space="preserve"> From Extract Sheet</t>
    </r>
  </si>
  <si>
    <t>Oil for Food Task Force</t>
  </si>
  <si>
    <r>
      <t xml:space="preserve">TOTAL INTEREST - </t>
    </r>
    <r>
      <rPr>
        <sz val="10"/>
        <rFont val="Arial"/>
        <family val="2"/>
      </rPr>
      <t>From Extract Sheet</t>
    </r>
  </si>
  <si>
    <r>
      <t xml:space="preserve">TOTAL LOCAL - CURRENT &amp; CAPITAL </t>
    </r>
    <r>
      <rPr>
        <sz val="10"/>
        <rFont val="Arial"/>
        <family val="2"/>
      </rPr>
      <t>- From Extract Sheet</t>
    </r>
  </si>
  <si>
    <r>
      <t>TOTAL LOCAL - CURRENT &amp; CAPITAL</t>
    </r>
    <r>
      <rPr>
        <sz val="10"/>
        <rFont val="Arial"/>
        <family val="2"/>
      </rPr>
      <t xml:space="preserve"> - From Table BP4</t>
    </r>
  </si>
  <si>
    <t>Local government</t>
  </si>
  <si>
    <r>
      <t>TOTAL LOCAL - CURRENT &amp; CAPITAL</t>
    </r>
    <r>
      <rPr>
        <sz val="10"/>
        <rFont val="Arial"/>
        <family val="2"/>
      </rPr>
      <t xml:space="preserve"> - Total Extract</t>
    </r>
  </si>
  <si>
    <t>All SPP</t>
  </si>
  <si>
    <t>SPPs -Total Interests- all years</t>
  </si>
  <si>
    <t>SPPs - Total Advances- all years</t>
  </si>
  <si>
    <r>
      <t xml:space="preserve">TOTAL ADVANCES </t>
    </r>
    <r>
      <rPr>
        <sz val="10"/>
        <rFont val="Arial"/>
        <family val="2"/>
      </rPr>
      <t>- Total Extract</t>
    </r>
  </si>
  <si>
    <t>SPPs - Total Prepayments- all years</t>
  </si>
  <si>
    <r>
      <t xml:space="preserve">TOTAL PREPAYMENTS </t>
    </r>
    <r>
      <rPr>
        <sz val="10"/>
        <rFont val="Arial"/>
        <family val="2"/>
      </rPr>
      <t>- Total Extract</t>
    </r>
  </si>
  <si>
    <t>Weipa's electricity generation transfers from Comalco Ltd.</t>
  </si>
  <si>
    <t>Regulation Reduction Incentive Fund</t>
  </si>
  <si>
    <t xml:space="preserve">Funding for projects to enhance infrastructure, community facilities and services in Tasmania.  </t>
  </si>
  <si>
    <t>Alexandra Recreation Reserve and Gallipoli Park</t>
  </si>
  <si>
    <t>Woodend Bike Trail</t>
  </si>
  <si>
    <t>Lancefield Visitor Information Centre</t>
  </si>
  <si>
    <t>DIRECT PAYMENTS - CAPITAL</t>
  </si>
  <si>
    <t>Bert Hinkler Hall of Aviation</t>
  </si>
  <si>
    <t xml:space="preserve">The Australian Government will provide a $1.5 million contribution towards the construction of the </t>
  </si>
  <si>
    <t>memorabilia related to Australia's aviation history.</t>
  </si>
  <si>
    <t xml:space="preserve">To support the establishment of environmentally sustainable sewerage treatment facilities </t>
  </si>
  <si>
    <t>at Sisters Beach and Boat Harbour communities, Tasmania.</t>
  </si>
  <si>
    <t>South Australian State Aquatic Centre</t>
  </si>
  <si>
    <t>Blackburn Lake Sanctuary</t>
  </si>
  <si>
    <t>Sydney Cricket Ground - new grandstand</t>
  </si>
  <si>
    <t>BUDGET</t>
  </si>
  <si>
    <t xml:space="preserve">Contribution to assist in the establishment of the South Australian State Aquatic Centre in Marion, </t>
  </si>
  <si>
    <t>South Australia.</t>
  </si>
  <si>
    <t>Victorian road project</t>
  </si>
  <si>
    <t>Funding is being contributed towards the upgrading of the Whitehorse Road and Springvale Road</t>
  </si>
  <si>
    <t>TOTAL DIRECT PAYMENTS</t>
  </si>
  <si>
    <t>check</t>
  </si>
  <si>
    <t xml:space="preserve">Children's services(a) </t>
  </si>
  <si>
    <t>Regulation Reduction Incentive Fund(b)</t>
  </si>
  <si>
    <t>Beach and Sisters Beach</t>
  </si>
  <si>
    <t>Table B6:  Estimated Specific Purpose Payments direct to local government authorities, 2006-07 ($'000)</t>
  </si>
  <si>
    <t xml:space="preserve">Auslink - Roads to Recovery </t>
  </si>
  <si>
    <t xml:space="preserve">Development of Sewerage Schemes for Boat </t>
  </si>
  <si>
    <t>Harbour Beach and Sisters Beach</t>
  </si>
  <si>
    <t>(a)   The Children Services payment to Local Governments includes both current and capital expenses. Prior to 2005-06 capital expenses were identified separately as</t>
  </si>
  <si>
    <t xml:space="preserve">        a capital grant.</t>
  </si>
  <si>
    <t>(b)   This is a notional split only, the actual allocations will be based on an assessment of applications made to the Regulation Reduction Incentive Fund.</t>
  </si>
  <si>
    <t>ACT National Capital Influences</t>
  </si>
  <si>
    <t>Assistance to Tsunami Victims</t>
  </si>
  <si>
    <t>Compensation - Companies Regulation</t>
  </si>
  <si>
    <t>Financial Assistance Grants for Local Government - General Purpose Assistance</t>
  </si>
  <si>
    <t>Financial Assistance Grants for Local Government - Untied Local Roads Grants</t>
  </si>
  <si>
    <t>Forest industry structural adjustment package</t>
  </si>
  <si>
    <t>Interstate Road Transport</t>
  </si>
  <si>
    <t>SPP-Hlth: Organ and tissue donation</t>
  </si>
  <si>
    <t>Strengthening Cancer Care - Royal Children's Hospital Melbourne</t>
  </si>
  <si>
    <t>Supplementary funding to SA councils for local roads</t>
  </si>
  <si>
    <t>Tasmanian Forests Package</t>
  </si>
  <si>
    <t>Payment to City of Greater Geelong for facilities at Kardinia Park in Geelong</t>
  </si>
  <si>
    <t>National action plan to build on social cohesion, harmony and security</t>
  </si>
  <si>
    <t>Improving Water Information</t>
  </si>
  <si>
    <t>Natural Heritage Trust 3</t>
  </si>
  <si>
    <t>Australian Remote Indigenous Accommodation Programme</t>
  </si>
  <si>
    <t>Australian Remote Indigenous Accommodation Programme (Capital)</t>
  </si>
  <si>
    <t>Bathurst Rugby Fields - contribution</t>
  </si>
  <si>
    <t xml:space="preserve">To contribute to a twelve-month trial involving members of a Western Australian Indigenous </t>
  </si>
  <si>
    <t>councils will also receive additional funding for projects of strategic regional importance.</t>
  </si>
  <si>
    <t xml:space="preserve">For the protection and sustainable use of natural resources, through protecting coastal </t>
  </si>
  <si>
    <t xml:space="preserve">public health, for subsidies for health promotion and disease prevention (covering areas </t>
  </si>
  <si>
    <t>such as women’s health, AIDS control, drug strategies and cancer screening).</t>
  </si>
  <si>
    <t xml:space="preserve">To provide funds for payments of a non-treatment nature (for example, staff transfer </t>
  </si>
  <si>
    <t xml:space="preserve">costs such as accrued leave credits, income maintenance, superannuation differential </t>
  </si>
  <si>
    <t xml:space="preserve">etc) to State and Territory governments in accordance with agreements reached on </t>
  </si>
  <si>
    <t>integration of repatriation general hospitals.</t>
  </si>
  <si>
    <t xml:space="preserve">The Australian Government is contributing to the purchase and installation of a new </t>
  </si>
  <si>
    <t xml:space="preserve">Positron Emission Tomography scanner at Westmead Hospital (New South Wales) and </t>
  </si>
  <si>
    <t xml:space="preserve">Critical Care and Trauma Response Centre. Royal Darwin Hospital's capacity will be </t>
  </si>
  <si>
    <t xml:space="preserve">enhanced to ensure that, in the event of a major incident, it has the capacity to receive and </t>
  </si>
  <si>
    <t>providing annual grants towards running costs.</t>
  </si>
  <si>
    <t>2009-10, to improve care for older patients in public hospitals under the Council of Australian Governments' Health Services package.</t>
  </si>
  <si>
    <t>to 2009-10, to improve care for older patients in public hospitals under the Council of Australian Governments' Health Services package.</t>
  </si>
  <si>
    <t xml:space="preserve">five years to 2009-10, to improve care for older patients in public hospitals under the Council of Australian Governments' Health Services </t>
  </si>
  <si>
    <t>Indigenous housing and infrastruture(a)</t>
  </si>
  <si>
    <t>Indigenous housing and infrastructure(a)</t>
  </si>
  <si>
    <t>Indigenous housing and infrastructure</t>
  </si>
  <si>
    <t>This programme commences in 2008-09.</t>
  </si>
  <si>
    <t>Native Title(e)</t>
  </si>
  <si>
    <t>Natural Heritage Trust of Australia - Bushcare(f)</t>
  </si>
  <si>
    <t>Natural Heritage Trust of Australia - Coastcare(f)</t>
  </si>
  <si>
    <t>Natural Heritage Trust phase three(g)</t>
  </si>
  <si>
    <t xml:space="preserve">and $0.5 million in 2007-08). Innovation and Investment Fund payments to the States and Territories are estimated at $6.7 million in </t>
  </si>
  <si>
    <t>2006-07, $10.2 million in 2007-08, $10.9 million in 2008-09 and $11.1 million in 2009-10.</t>
  </si>
  <si>
    <t xml:space="preserve">$0.5 million in 2007-08). Innovation and Investment Fund payments to the States and Territories are estimated at $6.7 million </t>
  </si>
  <si>
    <t>in 2006-07, $10.2 million in 2007-08, $10.9 million in 2008-09 and $11.1 million in 2009-10.</t>
  </si>
  <si>
    <t>Cole Inquiry Task Force</t>
  </si>
  <si>
    <t xml:space="preserve">community to carryout surveillance activities in the coastal waters of northern Australia </t>
  </si>
  <si>
    <t xml:space="preserve">and to report sightings of illegal foreign fishing vessels. </t>
  </si>
  <si>
    <t xml:space="preserve"> Tasmanian water infrastructure</t>
  </si>
  <si>
    <t xml:space="preserve">The Australian Health Care Agreements expire on 30 June 2008. Grants include funding to the States, estimated at $152.7 million over the five years </t>
  </si>
  <si>
    <t>The Australian Government's funding to the States and Territories for the fifth Supported Accommodation Assistance Program Agreement over</t>
  </si>
  <si>
    <t>the period 2005-06 to 2009-10 includes funding for an Innovation and Investment Fund. The States and Territories also contribute to this Fund,</t>
  </si>
  <si>
    <t>a component of which is being administered as Commonwealth own-purpose expenditure until 2007-08 ($0.5 million in 2006-07 and</t>
  </si>
  <si>
    <t>local government</t>
  </si>
  <si>
    <t>Financial assistance grants through the States to</t>
  </si>
  <si>
    <t>Australian Capital Territory (ACT) national capital</t>
  </si>
  <si>
    <t>influences</t>
  </si>
  <si>
    <t xml:space="preserve">National action plan to build on social cohesion, </t>
  </si>
  <si>
    <t>harmony and security</t>
  </si>
  <si>
    <t xml:space="preserve">Supporting Western Sydney - Positron Emission </t>
  </si>
  <si>
    <t>Tomography scanner Westmead</t>
  </si>
  <si>
    <t xml:space="preserve">Supporting Western Sydney - Positron Emission  </t>
  </si>
  <si>
    <t>* Supplementary funding to South Australian councils for local roads</t>
  </si>
  <si>
    <t>* Financial assistance grants for local government</t>
  </si>
  <si>
    <t>* Bushfire Mitigation Programme</t>
  </si>
  <si>
    <t>treat as many people as possible.</t>
  </si>
  <si>
    <t xml:space="preserve">organ and tissue transplantation-related services that are conducted by the Australian </t>
  </si>
  <si>
    <t>Red Cross Blood Service.</t>
  </si>
  <si>
    <t>ds</t>
  </si>
  <si>
    <t xml:space="preserve">To fund initiatives that will assist with improving rates of organ and tissue donation in </t>
  </si>
  <si>
    <t>Funding provided to local government for projects to enhance community sporting infrastructure and</t>
  </si>
  <si>
    <t>intersection in Melbourne's east.</t>
  </si>
  <si>
    <t xml:space="preserve">A competitive grants programme to encourage local governments to reduce regulatory complexity and </t>
  </si>
  <si>
    <t xml:space="preserve">compliance requirements for home-based businesses.  </t>
  </si>
  <si>
    <t xml:space="preserve">Funding to purchase land adjacent to the Blackburn Lake Sanctuary in Melbourne. This will protect </t>
  </si>
  <si>
    <t xml:space="preserve">and extend the Blackburn Lake Sanctuary area and is conditional on matching funding from the Victorian </t>
  </si>
  <si>
    <t xml:space="preserve">Government and the City of Whitehorse, and the Victorian Government publicly releasing the valuation </t>
  </si>
  <si>
    <t xml:space="preserve">of the site. </t>
  </si>
  <si>
    <t>Lithgow Sports and Aquatic Centre - contribution</t>
  </si>
  <si>
    <t>SPPs - Advances - all years</t>
  </si>
  <si>
    <t>2006-2007</t>
  </si>
  <si>
    <t>2007-2008</t>
  </si>
  <si>
    <t>2008-2009</t>
  </si>
  <si>
    <t xml:space="preserve">funding equivalent to one year's Roads to Recovery allocation to be spent over the next three years. Some </t>
  </si>
  <si>
    <t xml:space="preserve">Funding to local councils under AusLink, the national land transport plan.  In 2005-06 councils received </t>
  </si>
  <si>
    <t>interest payments, 2006-07 to 2010-11 ($'000)</t>
  </si>
  <si>
    <t xml:space="preserve">Table D1: Estimated specific purpose payments to and through the States, repayments of advances, advances and </t>
  </si>
  <si>
    <t xml:space="preserve">Scheme as per the inter-governmental agreement signed on 28 November 1995. </t>
  </si>
  <si>
    <t xml:space="preserve">Provides assistance: for the improvement of literacy, numeracy and education outcomes </t>
  </si>
  <si>
    <t xml:space="preserve">who are homeless and in crisis. Under the Commonwealth-State agreements, </t>
  </si>
  <si>
    <t xml:space="preserve">Payments to State and Territory governments for housing and infrastructure for Indigenous </t>
  </si>
  <si>
    <t xml:space="preserve">maintenance of the site's heritage assets as a public facility. </t>
  </si>
  <si>
    <t xml:space="preserve">coordinated and targeted action to: a) prevent, stabilise and reverse trends in dryland </t>
  </si>
  <si>
    <t xml:space="preserve">and the viability of our infrastructure; and b) improve water quality and secure reliable </t>
  </si>
  <si>
    <t xml:space="preserve">allocations for human uses, industry and the environment. </t>
  </si>
  <si>
    <t xml:space="preserve">financial Memorandum of Understanding between the Australian Government and the </t>
  </si>
  <si>
    <t xml:space="preserve">natural disasters such as bushfires, cyclones, floods and landslides. </t>
  </si>
  <si>
    <t xml:space="preserve">measures such as the provision of access gates. </t>
  </si>
  <si>
    <t xml:space="preserve">Northern Midlands Water Project. These projects aim to provide reliable sources of </t>
  </si>
  <si>
    <t>(j)</t>
  </si>
  <si>
    <t>Natural Heritage Trust of Australia - Bushcare(g)</t>
  </si>
  <si>
    <t>Natural Heritage Trust of Australia - Coastcare(g)</t>
  </si>
  <si>
    <t>Natural Heritage Trust of Australia - Landcare(g)</t>
  </si>
  <si>
    <t>Natural Heritage Trust of Australia - Rivercare(g)</t>
  </si>
  <si>
    <t>National Landcare Programme (NLP)(h)</t>
  </si>
  <si>
    <t>AusLink(i)</t>
  </si>
  <si>
    <t>CSHA Loans(j)</t>
  </si>
  <si>
    <t>Loan Council - housing nominations(j)</t>
  </si>
  <si>
    <t>War Service Land Settlement Scheme(j)</t>
  </si>
  <si>
    <t>National Landcare Programme(h)</t>
  </si>
  <si>
    <t>CSHA loans(j)</t>
  </si>
  <si>
    <t>Total to the States</t>
  </si>
  <si>
    <t>Total specific purpose payments</t>
  </si>
  <si>
    <t>Total through the States</t>
  </si>
  <si>
    <t>National public health(c)</t>
  </si>
  <si>
    <t>*Financial assistance grants for local government</t>
  </si>
  <si>
    <t>Agriculture, Forestry and Fishing - total(k)</t>
  </si>
  <si>
    <t>Total to the States(k)</t>
  </si>
  <si>
    <t xml:space="preserve">To compensate the Australian Capital Territory (ACT) for additional costs resulting from </t>
  </si>
  <si>
    <t xml:space="preserve">the national capital planning influences on the provision of water and sewerage services. </t>
  </si>
  <si>
    <t xml:space="preserve">The level of funding is based upon the findings of the Commonwealth Grants Commission </t>
  </si>
  <si>
    <t xml:space="preserve">in its second and third reports on financing in the ACT prior to self-government of the </t>
  </si>
  <si>
    <t>Territory in 1989.</t>
  </si>
  <si>
    <t xml:space="preserve">long-standing arrangements, the Australian Government is committed to reimburse these </t>
  </si>
  <si>
    <t>transplantation-related services that are conducted by the Australian Red Cross Blood</t>
  </si>
  <si>
    <t>Items so marked are classified as payments through the States.</t>
  </si>
  <si>
    <t xml:space="preserve">This payment is to compensate for the loss of the diesel fuel rebate when responsibility for </t>
  </si>
  <si>
    <t>AusLink(a)</t>
  </si>
  <si>
    <t>Development of sewerage schemes for Boat Harbour Beach and Sisters Beach</t>
  </si>
  <si>
    <t>facilities.</t>
  </si>
  <si>
    <t>$250 million for the Auslink Strategic Regional Programme and which is yet to be allocated to States and Territories.</t>
  </si>
  <si>
    <t xml:space="preserve">Development of sewerage schemes for Boat Harbour </t>
  </si>
  <si>
    <t>Local community sporting infrastructure</t>
  </si>
  <si>
    <t>Improving policing in very remote areas</t>
  </si>
  <si>
    <r>
      <t xml:space="preserve">possible breaches of the </t>
    </r>
    <r>
      <rPr>
        <i/>
        <sz val="8"/>
        <rFont val="Arial"/>
        <family val="2"/>
      </rPr>
      <t>Crimes Act 1914</t>
    </r>
    <r>
      <rPr>
        <sz val="8"/>
        <rFont val="Arial"/>
        <family val="2"/>
      </rPr>
      <t xml:space="preserve">, the Criminal Code, the Victorian Crimes Act and </t>
    </r>
  </si>
  <si>
    <t>Illegal foreign fishing - Indigenous rangers trial</t>
  </si>
  <si>
    <t>sharing solution through the development of the CrimTrac Police Reference System.</t>
  </si>
  <si>
    <t>Health programme grants</t>
  </si>
  <si>
    <t xml:space="preserve">Health programme grants provide alternative funding to Medicare benefits, with the aim of </t>
  </si>
  <si>
    <t>Health care grants(a)(c)</t>
  </si>
  <si>
    <t>National public health(a)(d)</t>
  </si>
  <si>
    <t>Royal Darwin Hospital - equipped, prepared and ready</t>
  </si>
  <si>
    <t>Organ transplantation services</t>
  </si>
  <si>
    <t xml:space="preserve">Supported Accommodation Assistance(a)(e) </t>
  </si>
  <si>
    <t>people in remote areas.</t>
  </si>
  <si>
    <t>2009-2010</t>
  </si>
  <si>
    <t>2010-2011</t>
  </si>
  <si>
    <t>5234201 - Loans to State and Territory Govt - Advances and loans made</t>
  </si>
  <si>
    <t>None</t>
  </si>
  <si>
    <t>ACT</t>
  </si>
  <si>
    <t>NSW</t>
  </si>
  <si>
    <t>NT</t>
  </si>
  <si>
    <t>QLD</t>
  </si>
  <si>
    <t>SA</t>
  </si>
  <si>
    <t>TAS</t>
  </si>
  <si>
    <t>VIC</t>
  </si>
  <si>
    <t>WA</t>
  </si>
  <si>
    <t>SPP</t>
  </si>
  <si>
    <t>AEIFRS Accounts</t>
  </si>
  <si>
    <t>Jurisdiction</t>
  </si>
  <si>
    <t>Natural Disaster Relief (advance)</t>
  </si>
  <si>
    <r>
      <t>Budget Round</t>
    </r>
    <r>
      <rPr>
        <sz val="10"/>
        <rFont val="Arial Unicode MS"/>
        <family val="0"/>
      </rPr>
      <t>:</t>
    </r>
  </si>
  <si>
    <r>
      <t>Annual Year</t>
    </r>
    <r>
      <rPr>
        <sz val="10"/>
        <rFont val="Arial Unicode MS"/>
        <family val="0"/>
      </rPr>
      <t>:</t>
    </r>
  </si>
  <si>
    <r>
      <t>AEIFRS Accounts</t>
    </r>
    <r>
      <rPr>
        <sz val="10"/>
        <rFont val="Arial Unicode MS"/>
        <family val="0"/>
      </rPr>
      <t>:</t>
    </r>
  </si>
  <si>
    <r>
      <t>Jurisdiction</t>
    </r>
    <r>
      <rPr>
        <sz val="10"/>
        <rFont val="Arial Unicode MS"/>
        <family val="0"/>
      </rPr>
      <t>:</t>
    </r>
  </si>
  <si>
    <t>SPPs - Capital Grants to States - all years</t>
  </si>
  <si>
    <t>2333000 - Grants to State and Territory Governments</t>
  </si>
  <si>
    <t>2334000 - Grants through State and Territory Governments</t>
  </si>
  <si>
    <t>Additional First Home Owners Scheme</t>
  </si>
  <si>
    <t>Bushfire Mitigation</t>
  </si>
  <si>
    <t>Commonwealth-State Housing Agreement (CSHA) Block Assistance/Base Funding</t>
  </si>
  <si>
    <t>Commonwealth-State Housing Agreement Block Assistance</t>
  </si>
  <si>
    <t>Commonwealth-State Housing Agreement Loans (interest)</t>
  </si>
  <si>
    <t>Community Housing</t>
  </si>
  <si>
    <t>Crisis Accommodation Assistance</t>
  </si>
  <si>
    <t>Disaster Mitigation Package</t>
  </si>
  <si>
    <t>Federation Fund Projects - New South Wales/Victoria</t>
  </si>
  <si>
    <t>Government Schools - Capital</t>
  </si>
  <si>
    <t>Housing Assistance for Indigenous People</t>
  </si>
  <si>
    <t>Natural Heritage Trust of Australia - Landcare aff cap</t>
  </si>
  <si>
    <t>Natural Heritage Trust of Australia - Rivercare - aff</t>
  </si>
  <si>
    <t>Non-Government Schools - Capital</t>
  </si>
  <si>
    <t>Photovoltaic Rebate Programme (PVRP)</t>
  </si>
  <si>
    <t>Renewable Remote Power Generation</t>
  </si>
  <si>
    <t>Sinking Fund on State Debt</t>
  </si>
  <si>
    <t>Social Housing Subsidy Programme</t>
  </si>
  <si>
    <t>SPP-HLTH: Organ Transplantation Services - Capital</t>
  </si>
  <si>
    <t>Tasmanian Water Infrastructure</t>
  </si>
  <si>
    <t>SPPs - Current Grants to States - all years</t>
  </si>
  <si>
    <t>Aged Care Assessment</t>
  </si>
  <si>
    <t>Assistance for Water and Sewerage</t>
  </si>
  <si>
    <t>Children's Services</t>
  </si>
  <si>
    <t>Disabilities Services</t>
  </si>
  <si>
    <t>Essential Vaccines</t>
  </si>
  <si>
    <t>Exceptional Circumstances</t>
  </si>
  <si>
    <t>Exotic Disease Preparedness</t>
  </si>
  <si>
    <t>Extension of Fringe Benefits</t>
  </si>
  <si>
    <t>Government Schools</t>
  </si>
  <si>
    <t>Health Care Grants</t>
  </si>
  <si>
    <t>Health Programme Grants</t>
  </si>
  <si>
    <t>Hepatitis C Settlement Fund</t>
  </si>
  <si>
    <t>Highly Specialised Drugs</t>
  </si>
  <si>
    <t>Home and Community Care</t>
  </si>
  <si>
    <t>Indigenous Education Strategic Initiatives Programme - Government</t>
  </si>
  <si>
    <t>Legal Aid</t>
  </si>
  <si>
    <t>National Public Health</t>
  </si>
  <si>
    <t>National Water Initiative - Living Murray</t>
  </si>
  <si>
    <t>Native Title</t>
  </si>
  <si>
    <t>Roads to Recovery Programme</t>
  </si>
  <si>
    <t>Alexandria Recreation Reserve and Gallipoli Park</t>
  </si>
  <si>
    <t>Current Specific Purpose payments</t>
  </si>
  <si>
    <t>Difference</t>
  </si>
  <si>
    <t>Capital Specific Purpose Payments</t>
  </si>
  <si>
    <t>Repayments</t>
  </si>
  <si>
    <t>Advances</t>
  </si>
  <si>
    <t>Interest</t>
  </si>
  <si>
    <r>
      <t>TOTAL CURRENT</t>
    </r>
    <r>
      <rPr>
        <sz val="10"/>
        <rFont val="Arial"/>
        <family val="2"/>
      </rPr>
      <t xml:space="preserve"> - From Extract Sheet</t>
    </r>
  </si>
  <si>
    <r>
      <t xml:space="preserve">TOTAL CURRENT </t>
    </r>
    <r>
      <rPr>
        <sz val="10"/>
        <rFont val="Arial"/>
        <family val="2"/>
      </rPr>
      <t>- From Table BP1</t>
    </r>
  </si>
  <si>
    <r>
      <t>TOTAL CAPITAL</t>
    </r>
    <r>
      <rPr>
        <sz val="10"/>
        <rFont val="Arial"/>
        <family val="2"/>
      </rPr>
      <t xml:space="preserve"> - From Extract Sheet</t>
    </r>
  </si>
  <si>
    <r>
      <t>TOTAL CAPITAL</t>
    </r>
    <r>
      <rPr>
        <sz val="10"/>
        <rFont val="Arial"/>
        <family val="2"/>
      </rPr>
      <t xml:space="preserve"> - From Table BP1</t>
    </r>
  </si>
  <si>
    <t>Natural Heritage Trust - Bushcare</t>
  </si>
  <si>
    <t>Natural Heritage Trust of Australia - Bushcare - aff</t>
  </si>
  <si>
    <t>Natural Heritage Trust of Australia - Bushcare - hca</t>
  </si>
  <si>
    <t>Natural Heritage Trust of Australia - Bushcare - r&amp;c</t>
  </si>
  <si>
    <t>Natural Heritage Trust of Australia - Coastcare - aff</t>
  </si>
  <si>
    <t>Natural Heritage Trust of Australia - Coastcare - hca</t>
  </si>
  <si>
    <t>Natural Heritage Trust of Australia - Coastcare - r&amp;c</t>
  </si>
  <si>
    <t>Natural Heritage Trust of Australia - Coasts and Clean Seas Initiative</t>
  </si>
  <si>
    <t>Natural Heritage Trust of Australia - Landcare - aff</t>
  </si>
  <si>
    <t>Natural Heritage Trust of Australia - Landcare - hca</t>
  </si>
  <si>
    <t>Natural Heritage Trust of Australia - Landcare - r&amp;c</t>
  </si>
  <si>
    <t>Natural Heritage Trust of Australia - Rivercare - hca</t>
  </si>
  <si>
    <t>Natural Heritage Trust of Australia - Rivercare - r&amp;c</t>
  </si>
  <si>
    <t>Natural Heritage Trust of Australia - Riverworks Tasmania</t>
  </si>
  <si>
    <t>Non-Government Schools</t>
  </si>
  <si>
    <t>Repatriation General Hospitals</t>
  </si>
  <si>
    <t>Snowy-Hydro Ltd - company tax compensation</t>
  </si>
  <si>
    <t>SPP-ED: Australian Technical Colleges</t>
  </si>
  <si>
    <t>SPP-HLTH: Organ Transplantation Services</t>
  </si>
  <si>
    <t>SPP-RC:Strengthening Tasmania</t>
  </si>
  <si>
    <t>SPP-SSW:Assistance to Solomon Island Evacuees</t>
  </si>
  <si>
    <t>SPP-SSW:Young People with Disabilities</t>
  </si>
  <si>
    <t>Supported Accommodation Assistance</t>
  </si>
  <si>
    <t>Supporting Western Sydney - new Positron Emission Tomography scanner for Westmead Hospital</t>
  </si>
  <si>
    <t>Targeted Programmes - Government Schools and joint</t>
  </si>
  <si>
    <t>Targeted Programmes Non-Government Schools</t>
  </si>
  <si>
    <t>Unaccompanied Humanitarian Minors</t>
  </si>
  <si>
    <t>Vocational Education and Training Funding Act</t>
  </si>
  <si>
    <t>SPPs - Total to &amp; thru States- all years</t>
  </si>
  <si>
    <t>SPPs - Total Local Government- all years</t>
  </si>
  <si>
    <t>total</t>
  </si>
  <si>
    <r>
      <t xml:space="preserve">TOTAL INTEREST - </t>
    </r>
    <r>
      <rPr>
        <sz val="10"/>
        <rFont val="Arial"/>
        <family val="2"/>
      </rPr>
      <t>Total Extract</t>
    </r>
  </si>
  <si>
    <t>Youth Health Services</t>
  </si>
  <si>
    <t>SPPs - Grants to Local Govt - all years</t>
  </si>
  <si>
    <t>2331100 - Grants to Local Government</t>
  </si>
  <si>
    <t>LGA: South Australian State Aquatic Centre - Capital</t>
  </si>
  <si>
    <t>LGA: Victorian road project</t>
  </si>
  <si>
    <t>LGA-HCA:Bert Hinkler Hall of Aviation - Capital)</t>
  </si>
  <si>
    <t>LGA-OEA:Regulation Reduction Incentive Fund</t>
  </si>
  <si>
    <t>LGA-RC:Mount Panorama motor racing circuit - Capital</t>
  </si>
  <si>
    <t>LGA-RC:Strengthening Tasmania</t>
  </si>
  <si>
    <t>Local Gov. - Aged Care Services</t>
  </si>
  <si>
    <t>Local Govt. - Children's Services</t>
  </si>
  <si>
    <t>Local Govt. - Children's Services - Capital</t>
  </si>
  <si>
    <t>Local Govt. - Disability Services</t>
  </si>
  <si>
    <t>SPPs - Interest - all years</t>
  </si>
  <si>
    <t>1231002 - Interest on Housing agreements</t>
  </si>
  <si>
    <t>1231300 - Interest on State and Territory Debt</t>
  </si>
  <si>
    <t>ACT Government Debt (interest)</t>
  </si>
  <si>
    <t>Captains Flat (Abatement of Pollution) Agreement (interest)</t>
  </si>
  <si>
    <t>Growth Centres (interest)</t>
  </si>
  <si>
    <t>Housing for Servicemen (interest)</t>
  </si>
  <si>
    <t>Housing Nominations (interest)</t>
  </si>
  <si>
    <t>Interest on Loan Council and NT Government Borrowings (interest)</t>
  </si>
  <si>
    <t>Natural Disaster Relief (interest)</t>
  </si>
  <si>
    <t>NT - Water and Sewerage Assistance (interest)</t>
  </si>
  <si>
    <t>Other Housing (interest)</t>
  </si>
  <si>
    <t>Railway Projects (interest)</t>
  </si>
  <si>
    <t>Rural Adjustment Scheme (interest)</t>
  </si>
  <si>
    <t>Sewerage (interest)</t>
  </si>
  <si>
    <t>Urban Water Supply and Treatment (interest)</t>
  </si>
  <si>
    <t>War Service Land Settlement Scheme (interest)</t>
  </si>
  <si>
    <t>SPPs - Repayments - all years</t>
  </si>
  <si>
    <t xml:space="preserve">Agriculture, Forestry and Fishing </t>
  </si>
  <si>
    <t>5234301 - Loans to State and Territory Govt - Repayments</t>
  </si>
  <si>
    <t>ACT Debt Repayments</t>
  </si>
  <si>
    <t>Captains Flat (Abatement of Pollution) Agreement</t>
  </si>
  <si>
    <t>Growth Centres</t>
  </si>
  <si>
    <t>Housing for Servicemen</t>
  </si>
  <si>
    <t>Loan Council - Housing Nominations</t>
  </si>
  <si>
    <t>Natural Disaster Relief (REP)</t>
  </si>
  <si>
    <t>NT - Water and Sewerage Assistance</t>
  </si>
  <si>
    <t>Other Housing</t>
  </si>
  <si>
    <t>Payments to Debt Sinking Funds</t>
  </si>
  <si>
    <t>Railway Projects</t>
  </si>
  <si>
    <t>Sewerage</t>
  </si>
  <si>
    <t>Supplementary Contributions</t>
  </si>
  <si>
    <t>Urban Water Supply and Treatment</t>
  </si>
  <si>
    <t>War Service Land Settlement Scheme</t>
  </si>
  <si>
    <t>War Service Land Settlement Scheme (REP)</t>
  </si>
  <si>
    <t>Function</t>
  </si>
  <si>
    <t>Payment title</t>
  </si>
  <si>
    <t>2006-07</t>
  </si>
  <si>
    <t>2007-08</t>
  </si>
  <si>
    <t>2008-09</t>
  </si>
  <si>
    <t>2009-10</t>
  </si>
  <si>
    <t>Description</t>
  </si>
  <si>
    <t>SPECIFIC PURPOSE PAYMENTS - CURRENT PURPOSES</t>
  </si>
  <si>
    <t>Public Order and Safety</t>
  </si>
  <si>
    <t xml:space="preserve">Legal aid </t>
  </si>
  <si>
    <t>Funding is provided to State and Territories' legal aid commissions for the provision of legal</t>
  </si>
  <si>
    <t>assistance in Australian Government matters.</t>
  </si>
  <si>
    <t>Payment to States and Territories for participation in the Cooperative National Censorship</t>
  </si>
  <si>
    <t>Funding to the Victorian Police and the Victorian Office of Public Prosecutions for their</t>
  </si>
  <si>
    <t xml:space="preserve">The Australian Government's Hepatitis C Settlement Fund is designed to provide financial </t>
  </si>
  <si>
    <t xml:space="preserve">* Photovoltaic Rebate Programme </t>
  </si>
  <si>
    <t>CrimTrac Police Reference System</t>
  </si>
  <si>
    <t>Skilling Australia's Workforce</t>
  </si>
  <si>
    <t xml:space="preserve">*Photovoltaic Rebate Programme </t>
  </si>
  <si>
    <t>Estimate Adjustment</t>
  </si>
  <si>
    <t>ADJ-109923</t>
  </si>
  <si>
    <t>AFFA - ADMIN - Transfer of Administered Water Based Programmes to DEW - Transfer Component</t>
  </si>
  <si>
    <t>Sewerage Agreements</t>
  </si>
  <si>
    <t>Estimate</t>
  </si>
  <si>
    <t>Administered</t>
  </si>
  <si>
    <t>Administered Revenue</t>
  </si>
  <si>
    <t>Other</t>
  </si>
  <si>
    <t>INT008</t>
  </si>
  <si>
    <t>27/4/2007</t>
  </si>
  <si>
    <t>DR</t>
  </si>
  <si>
    <t>financeapproved</t>
  </si>
  <si>
    <t>Type of Adjustment</t>
  </si>
  <si>
    <t>Adjustment ID</t>
  </si>
  <si>
    <t>Adjustment Title</t>
  </si>
  <si>
    <t>Adjustment Type</t>
  </si>
  <si>
    <t>AgencyCode</t>
  </si>
  <si>
    <t>ProgrammeCode</t>
  </si>
  <si>
    <t>ControlType</t>
  </si>
  <si>
    <t>Outcome</t>
  </si>
  <si>
    <t>SubFunctionCode</t>
  </si>
  <si>
    <t>MovementAccount</t>
  </si>
  <si>
    <t>AppropriationType</t>
  </si>
  <si>
    <t>AppropriationItemCode</t>
  </si>
  <si>
    <t>Reason</t>
  </si>
  <si>
    <t>MeasureCode</t>
  </si>
  <si>
    <t>AccountCode</t>
  </si>
  <si>
    <t>RelatedEntity</t>
  </si>
  <si>
    <t>BudgetRound</t>
  </si>
  <si>
    <t>TransactionDate</t>
  </si>
  <si>
    <t>EntryPeriod</t>
  </si>
  <si>
    <t>DR/CR</t>
  </si>
  <si>
    <t>pa ($'000)</t>
  </si>
  <si>
    <t>rb ($'000)</t>
  </si>
  <si>
    <t>nb ($'000)</t>
  </si>
  <si>
    <t>f1 ($'000)</t>
  </si>
  <si>
    <t>f2 ($'000)</t>
  </si>
  <si>
    <t>f3 ($'000)</t>
  </si>
  <si>
    <t>f4 ($'000)</t>
  </si>
  <si>
    <t>f5 ($'000)</t>
  </si>
  <si>
    <t>f6 ($'000)</t>
  </si>
  <si>
    <t>f7 ($'000)</t>
  </si>
  <si>
    <t>f8 ($'000)</t>
  </si>
  <si>
    <t>f9 ($'000)</t>
  </si>
  <si>
    <t>f10 ($'000)</t>
  </si>
  <si>
    <t>f11 ($'000)</t>
  </si>
  <si>
    <t>f12 ($'000)</t>
  </si>
  <si>
    <t>f13 ($'000)</t>
  </si>
  <si>
    <t>f14 ($'000)</t>
  </si>
  <si>
    <t>Status</t>
  </si>
  <si>
    <t>ADJ-110466</t>
  </si>
  <si>
    <t>AFFA - ADMIN - Transfer of Administered Loan Agreements to DEW - s32 Component</t>
  </si>
  <si>
    <t>N/A</t>
  </si>
  <si>
    <t>Appropriation Item Unallocated</t>
  </si>
  <si>
    <t>Section 32 Transfers</t>
  </si>
  <si>
    <t>REP008</t>
  </si>
  <si>
    <t>AFFA used the wrong account</t>
  </si>
  <si>
    <t>DTEWR used the wrong account</t>
  </si>
  <si>
    <t>Australian Technical Colleges(a)(b)</t>
  </si>
  <si>
    <t>Australian Technical Colleges(a)</t>
  </si>
  <si>
    <t>Children's services</t>
  </si>
  <si>
    <t xml:space="preserve">Bert Hinkler Hall of Aviation in Bundaberg, Queensland.  The Hall of Aviation will be a museum showcasing </t>
  </si>
  <si>
    <t>Film and literature classifications</t>
  </si>
  <si>
    <t>Gun Buyback Scheme</t>
  </si>
  <si>
    <t>Public Order and Safety - total</t>
  </si>
  <si>
    <t>Education</t>
  </si>
  <si>
    <t>Government schools(a)</t>
  </si>
  <si>
    <t>* Non-government schools(a)</t>
  </si>
  <si>
    <t>Funds are used to promote a national vocational education and training system.</t>
  </si>
  <si>
    <t>Targeted programmes - government schools and joint(a)</t>
  </si>
  <si>
    <t>* Targeted programmes - non-government schools(a)</t>
  </si>
  <si>
    <t>Indigenous Education Strategic Initiatives Programme - government(a)</t>
  </si>
  <si>
    <t>Education - total</t>
  </si>
  <si>
    <t>Health</t>
  </si>
  <si>
    <t>Health (continued)</t>
  </si>
  <si>
    <t>Highly specialised drugs</t>
  </si>
  <si>
    <t xml:space="preserve">Youth health services </t>
  </si>
  <si>
    <t>Essential vaccines(a)</t>
  </si>
  <si>
    <t>Repatriation general hospitals</t>
  </si>
  <si>
    <t>Family Violence Partnership</t>
  </si>
  <si>
    <t>Supporting Western Sydney - Positron Emission Tomography scanner Westmead</t>
  </si>
  <si>
    <t>Organ and tissue donation</t>
  </si>
  <si>
    <t>Health - total</t>
  </si>
  <si>
    <t>Social Security and Welfare</t>
  </si>
  <si>
    <t>Aged care assessment</t>
  </si>
  <si>
    <t>Home and community care(a)</t>
  </si>
  <si>
    <t>Children’s services</t>
  </si>
  <si>
    <t>Social Security and Welfare (continued)</t>
  </si>
  <si>
    <t>Unaccompanied humanitarian minors</t>
  </si>
  <si>
    <t>Extension of fringe benefits</t>
  </si>
  <si>
    <t>Social Security and Welfare - total</t>
  </si>
  <si>
    <t>Housing and Community Amenities</t>
  </si>
  <si>
    <t>Assistance for water and sewerage</t>
  </si>
  <si>
    <t>Housing and Community Amenities (continued)</t>
  </si>
  <si>
    <t>To protect our coastal catchments, ecosystems and the marine environment.</t>
  </si>
  <si>
    <t>Natural Heritage Trust of Australia - Landcare(f)</t>
  </si>
  <si>
    <t>To reverse land degradation and promote sustainable agriculture.</t>
  </si>
  <si>
    <t>Natural Heritage Trust of Australia - Rivercare(f)</t>
  </si>
  <si>
    <t>To improve water quality and environmental conditions in our river systems and wetlands.</t>
  </si>
  <si>
    <t>Housing and Community Amenities - total</t>
  </si>
  <si>
    <t>Recreation and Culture</t>
  </si>
  <si>
    <t>AusLink - capital</t>
  </si>
  <si>
    <t>Contingency Reserve (Estimates yet to be allocated)</t>
  </si>
  <si>
    <t>Federal Flood Mitigation Programme</t>
  </si>
  <si>
    <t>Federation Fund Projects - Queensland</t>
  </si>
  <si>
    <t>Great Artesian Basin Sustainability Initiative - Capital</t>
  </si>
  <si>
    <t>Natural Heritage Trust of Australia - Landcare hca cap</t>
  </si>
  <si>
    <t>Natural Heritage Trust of Australia - Landcare r&amp;c cap</t>
  </si>
  <si>
    <t>Natural Heritage Trust of Australia - Rivercare aff cap</t>
  </si>
  <si>
    <t>Natural Heritage Trust of Australia - Rivercare hca cap</t>
  </si>
  <si>
    <t>Natural Heritage Trust of Australia - Rivercare r&amp;c cap</t>
  </si>
  <si>
    <t>Strengthening Tasmania</t>
  </si>
  <si>
    <t>2004 Olympic/Paralympic Welcome Home Parade</t>
  </si>
  <si>
    <t>Recreation and Culture - total</t>
  </si>
  <si>
    <t>Fuel and Energy</t>
  </si>
  <si>
    <t>Snowy Hydro Ltd - company tax compensation</t>
  </si>
  <si>
    <t>Fuel and Energy - total</t>
  </si>
  <si>
    <t>Agriculture, Forestry and Fishing</t>
  </si>
  <si>
    <t>Agriculture, Forestry and Fishing (continued)</t>
  </si>
  <si>
    <t>Exceptional circumstances assistance</t>
  </si>
  <si>
    <t>National Landcare Programme (NLP)</t>
  </si>
  <si>
    <t>Regional Assistance</t>
  </si>
  <si>
    <t>Great Artesian Basin Sustainability Initiative</t>
  </si>
  <si>
    <t>Skilling farmers for the future</t>
  </si>
  <si>
    <t>Eradication of Red Imported Fire Ant</t>
  </si>
  <si>
    <t>Improving Policing in Very Remote Areas</t>
  </si>
  <si>
    <t>Royal Darwin Hospital - Equipped Prepared and Ready</t>
  </si>
  <si>
    <t>5234201 - Loans to State and Territory Govt  - Advances and loans made</t>
  </si>
  <si>
    <t>5234301 - Loans to State and Territory Govt  - Repayments</t>
  </si>
  <si>
    <t>Development of Sewerage Schemes for Boat Harbour Beach and Sisters Beach Tasmania - Capital</t>
  </si>
  <si>
    <t>National Action Plan for Salinity and Water Quality</t>
  </si>
  <si>
    <t>Agricultural Development Partnerships</t>
  </si>
  <si>
    <t>Plant Disease and Eradication</t>
  </si>
  <si>
    <t>To fund additional plantation establishment and productivity improvements in existing</t>
  </si>
  <si>
    <t xml:space="preserve"> plantations and native forests, with the aim of ensuring long term supply of sawlogs</t>
  </si>
  <si>
    <t xml:space="preserve"> and veneer logs.</t>
  </si>
  <si>
    <t>Agriculture, Forestry and Fishing - total</t>
  </si>
  <si>
    <t>Transport and Communication</t>
  </si>
  <si>
    <t>Interstate road transport</t>
  </si>
  <si>
    <t>Petroleum Products Freight Subsidy Scheme</t>
  </si>
  <si>
    <t>Transport and Communication - total</t>
  </si>
  <si>
    <t>Other Purposes</t>
  </si>
  <si>
    <t>Debt Redemption Assistance</t>
  </si>
  <si>
    <t>Compensation - companies regulation</t>
  </si>
  <si>
    <t>Natural Disaster Relief</t>
  </si>
  <si>
    <t>Royalties</t>
  </si>
  <si>
    <t>Other Purposes (continued)</t>
  </si>
  <si>
    <t>Special Revenue Assistance to the ACT</t>
  </si>
  <si>
    <t>Other Purposes - total</t>
  </si>
  <si>
    <t>TOTAL CURRENT</t>
  </si>
  <si>
    <t>SPECIFIC PURPOSE PAYMENTS - CAPITAL PURPOSES</t>
  </si>
  <si>
    <t>Crisis accommodation assistance(a)</t>
  </si>
  <si>
    <t>Housing assistance for Indigenous people(a)</t>
  </si>
  <si>
    <t>Community housing(a)</t>
  </si>
  <si>
    <t>* Disaster Mitigation Package</t>
  </si>
  <si>
    <t>* Additional First Home Owners Scheme</t>
  </si>
  <si>
    <t>Alice Springs Darwin Railway</t>
  </si>
  <si>
    <t>Minimum Nationwide Personal Profile (MNPP)</t>
  </si>
  <si>
    <t>TOTAL CAPITAL</t>
  </si>
  <si>
    <t>REPAYMENTS</t>
  </si>
  <si>
    <t>Total</t>
  </si>
  <si>
    <t>Repayments of Australian Government Loans</t>
  </si>
  <si>
    <t>ACT debt repayments</t>
  </si>
  <si>
    <t>(g)</t>
  </si>
  <si>
    <t>(h)</t>
  </si>
  <si>
    <t>interest payments, 2006-07 ($'000) (continued)</t>
  </si>
  <si>
    <t>interest payments, 2007-08 ($'000) (continued)</t>
  </si>
  <si>
    <t>2010-11</t>
  </si>
  <si>
    <t>Repayments of Australian Government Loans - total</t>
  </si>
  <si>
    <t>Defence</t>
  </si>
  <si>
    <t>Housing for servicemen</t>
  </si>
  <si>
    <t>Defence - total</t>
  </si>
  <si>
    <t>Other housing</t>
  </si>
  <si>
    <t>Urban water supply and treatment</t>
  </si>
  <si>
    <t>Rural Adjustment Scheme</t>
  </si>
  <si>
    <t>Film and Literature Classifications</t>
  </si>
  <si>
    <t>interest payments, 2006-07 to 2010-11 ($'000) (continued)</t>
  </si>
  <si>
    <t>interest payments, 2007-08 ($'000)</t>
  </si>
  <si>
    <t>SPPs - CR and GPPs - all years</t>
  </si>
  <si>
    <r>
      <t>SPP</t>
    </r>
    <r>
      <rPr>
        <sz val="10"/>
        <rFont val="Arial Unicode MS"/>
        <family val="0"/>
      </rPr>
      <t>:</t>
    </r>
  </si>
  <si>
    <t>Adjustment for GST determination</t>
  </si>
  <si>
    <t>Compensation for GST Revenue foregone</t>
  </si>
  <si>
    <t>Competition Payments</t>
  </si>
  <si>
    <t>Grants to Balance State Budgets</t>
  </si>
  <si>
    <t>GST Revenue Payments</t>
  </si>
  <si>
    <t>Residual Adjustment Amounts</t>
  </si>
  <si>
    <t>Total SPPs Grants to and through</t>
  </si>
  <si>
    <t>SPPs from Extract sheets</t>
  </si>
  <si>
    <t xml:space="preserve">Total GPPs and CR - From Extract Sheet </t>
  </si>
  <si>
    <t>AusLink</t>
  </si>
  <si>
    <t>Blood Transfusion Services</t>
  </si>
  <si>
    <t>Melbourne 2006 Commonwealth Games</t>
  </si>
  <si>
    <t>National Action Plan State / Territory Government Partnerships</t>
  </si>
  <si>
    <t>Blood Transfusion Services - Capital</t>
  </si>
  <si>
    <t>CBMS spp's to and through states (less GPP's and CR)</t>
  </si>
  <si>
    <t>Railway projects</t>
  </si>
  <si>
    <t>TOTAL REPAYMENTS</t>
  </si>
  <si>
    <t>ADVANCES</t>
  </si>
  <si>
    <t>TOTAL ADVANCES</t>
  </si>
  <si>
    <t>INTEREST</t>
  </si>
  <si>
    <t>Housing nominations</t>
  </si>
  <si>
    <t>Interest on Australian Government Loans - total</t>
  </si>
  <si>
    <t>CSHA loans</t>
  </si>
  <si>
    <t>Illegal Foreign Fishing â€“ Indigenous Rangers Pilot Programme</t>
  </si>
  <si>
    <t>1231001 - Interest on General Purpose Advances</t>
  </si>
  <si>
    <t>Education (continued)</t>
  </si>
  <si>
    <r>
      <t xml:space="preserve">Classification decisions are made in accordance with the </t>
    </r>
    <r>
      <rPr>
        <i/>
        <sz val="8"/>
        <rFont val="Arial"/>
        <family val="2"/>
      </rPr>
      <t xml:space="preserve">Classification (Publications, </t>
    </r>
  </si>
  <si>
    <r>
      <t>Films and Computer Games) Act 1995</t>
    </r>
    <r>
      <rPr>
        <sz val="8"/>
        <rFont val="Arial"/>
        <family val="2"/>
      </rPr>
      <t xml:space="preserve"> and the National Classifications Code. </t>
    </r>
  </si>
  <si>
    <t>Complementary enforcement arrangements are in place with all States and Territories.</t>
  </si>
  <si>
    <t xml:space="preserve">To address violence and child abuse in Indigenous communities, the Australian </t>
  </si>
  <si>
    <t xml:space="preserve">Government is providing assistance to the States and the Northern Territories for the </t>
  </si>
  <si>
    <t xml:space="preserve">construction of police stations and related infrastructure including police housing, and </t>
  </si>
  <si>
    <t xml:space="preserve">for additional sniffer dog teams to reduce the use of illicit substances in some Indigenous </t>
  </si>
  <si>
    <t>communities.</t>
  </si>
  <si>
    <t xml:space="preserve">assistance to the Task Force with the investigations and investigation outcomes of </t>
  </si>
  <si>
    <t>foreign exchange regulations by key stakeholders of the Australian Wheat Board.</t>
  </si>
  <si>
    <t xml:space="preserve">Payments to the State and Territories for their contribution toward a national information </t>
  </si>
  <si>
    <t xml:space="preserve">Provides supplementary assistance to State and Territory education authorities through </t>
  </si>
  <si>
    <t xml:space="preserve">per capita general recurrent grants which can be applied to staff salaries, teacher </t>
  </si>
  <si>
    <t xml:space="preserve">professional development, curriculum development and maintenance and general </t>
  </si>
  <si>
    <t>operational provisions.</t>
  </si>
  <si>
    <t xml:space="preserve">Provides supplementary assistance to non-government schools and systems through </t>
  </si>
  <si>
    <t xml:space="preserve">for educationally disadvantaged students; to promote the study of other languages; and to </t>
  </si>
  <si>
    <t>assist in the transition from school to work.</t>
  </si>
  <si>
    <t xml:space="preserve">Provides assistance for: the improvement of literacy, numeracy and education outcomes </t>
  </si>
  <si>
    <t xml:space="preserve">Provides supplementary recurrent funding to education providers in the preschool, school </t>
  </si>
  <si>
    <t>improving Indigenous education outcomes.</t>
  </si>
  <si>
    <t xml:space="preserve">more young Australians into traditional trades. Students will combine academic courses </t>
  </si>
  <si>
    <t xml:space="preserve">leading to a Year 12 certificate with a School-based New Apprenticeship in a trade, leading </t>
  </si>
  <si>
    <t xml:space="preserve">to a nationally endorsed training package qualification. </t>
  </si>
  <si>
    <t xml:space="preserve">improving access to approved health services and/or where fee for service is </t>
  </si>
  <si>
    <t>inappropriate, by reimbursing service costs to State and Territory governments.</t>
  </si>
  <si>
    <t xml:space="preserve">Provides access to certain drugs under the Pharmaceutical Benefits Scheme which, </t>
  </si>
  <si>
    <t xml:space="preserve">because of special need in clinical administration or monitoring, cannot safely be provided </t>
  </si>
  <si>
    <t>through community pharmacy and must be supplied through hospitals to outpatients.</t>
  </si>
  <si>
    <t xml:space="preserve">Funding is provided on a matched basis to develop and implement innovative primary </t>
  </si>
  <si>
    <t>health care services for homeless and at-risk youth.</t>
  </si>
  <si>
    <t xml:space="preserve">Payments to the States and Territories, under broadbanded and other arrangements for </t>
  </si>
  <si>
    <t xml:space="preserve">assistance to those who have been infected with Hepatitis C via blood transfusion. </t>
  </si>
  <si>
    <t xml:space="preserve">Funds for essential vaccines for immunisation under the bilateral Australian Immunisation </t>
  </si>
  <si>
    <t>Agreements for inclusion in the National Vaccine Schedule.</t>
  </si>
  <si>
    <t xml:space="preserve">The Royal Darwin Hospital will receive funding to ensure that it can operate as a National </t>
  </si>
  <si>
    <t xml:space="preserve">The Australian Government will contribute to certain transplantation costs in New South </t>
  </si>
  <si>
    <t xml:space="preserve">Wales and South Australia. Under long-standing arrangements, the Australian </t>
  </si>
  <si>
    <t xml:space="preserve">Government is committed to reimburse these States for 40 per cent of the cost of certain </t>
  </si>
  <si>
    <t xml:space="preserve">Funds are provided to enable aged care assessment teams to conduct holistic </t>
  </si>
  <si>
    <t xml:space="preserve">assessments of frail aged clients and refer them to appropriate residential or community </t>
  </si>
  <si>
    <t>care services.</t>
  </si>
  <si>
    <t xml:space="preserve">Funds are provided on a matched basis for the provision of appropriate community care </t>
  </si>
  <si>
    <t>services to help frail aged people and people with a disability live independently in their</t>
  </si>
  <si>
    <t>homes as long as possible.</t>
  </si>
  <si>
    <t xml:space="preserve">Under the terms of the Commonwealth State Territory Disability Agreements, the </t>
  </si>
  <si>
    <t xml:space="preserve">Australian Government provides funds to States and Territories to assist in the provision </t>
  </si>
  <si>
    <t>of accommodation support and other services for people with disabilities.</t>
  </si>
  <si>
    <t xml:space="preserve">Funds are provided to ensure access to affordable quality child care in programmes </t>
  </si>
  <si>
    <t>administered by State and Territory governments on behalf of the Australian Government.</t>
  </si>
  <si>
    <t xml:space="preserve">This is a jointly funded Commonwealth-State Government programme to assist people </t>
  </si>
  <si>
    <t>nfp</t>
  </si>
  <si>
    <t>Legal aid(a)</t>
  </si>
  <si>
    <t>Family Violence Partnership(a)</t>
  </si>
  <si>
    <t>catchments, providing habitat for Australia’s unique flora and fauna, and improving water</t>
  </si>
  <si>
    <t>quality and the environmental condition of river systems and wetlands.</t>
  </si>
  <si>
    <t xml:space="preserve">and vocational education and training sectors, as well as project-based funding aimed at </t>
  </si>
  <si>
    <t>equivalent to 1.25 per cent of net sales proceeds as required under the 1978</t>
  </si>
  <si>
    <t>recurrent costs of financing rental accommodation for low and moderate income earners.</t>
  </si>
  <si>
    <t>*Bushfire Mitigation Programme</t>
  </si>
  <si>
    <t xml:space="preserve">Adelaide and Northern Towns Water Treatment and to Western Australia for </t>
  </si>
  <si>
    <t>salinity mitigation via the Harding River Dam project.</t>
  </si>
  <si>
    <t xml:space="preserve">Interest payments by four States on advances to finance the construction, </t>
  </si>
  <si>
    <r>
      <t>(Financial Assistance) Act 1974</t>
    </r>
    <r>
      <rPr>
        <sz val="8"/>
        <rFont val="Arial"/>
        <family val="2"/>
      </rPr>
      <t xml:space="preserve"> to two States to undertake programmes </t>
    </r>
  </si>
  <si>
    <t xml:space="preserve">Government to the Northern Territory at the time of self-government in 1978 and to the </t>
  </si>
  <si>
    <t>Australian Capital Territory at the time of self-government in 1989.</t>
  </si>
  <si>
    <t>(i)</t>
  </si>
  <si>
    <t xml:space="preserve">To assist humanitarian minors without parents in Australia and the families providing their </t>
  </si>
  <si>
    <t xml:space="preserve">care through early intervention, counselling and assistance by State and Territory welfare </t>
  </si>
  <si>
    <t>agencies.</t>
  </si>
  <si>
    <t xml:space="preserve">The Family Violence Partnership Program assists the States and Territories to jointly fund </t>
  </si>
  <si>
    <t xml:space="preserve">projects designed to reduce and prevent the incidence of family violence in Indigenous </t>
  </si>
  <si>
    <t xml:space="preserve">communities. The Program commenced on 30 June 2004 and is currently due to lapse on </t>
  </si>
  <si>
    <t>30 June 2008.</t>
  </si>
  <si>
    <t>This funding compensates the States and Territories for the extra costs resulting from the</t>
  </si>
  <si>
    <t xml:space="preserve">liberalisation of access to the Australian Government's Pensioner Concession Card in </t>
  </si>
  <si>
    <t>1993. In return the States and Territories agree to provide a core group of concessions to</t>
  </si>
  <si>
    <t>all cardholders.</t>
  </si>
  <si>
    <t xml:space="preserve">Provides funding to the States on a matched basis for the purpose of reducing the </t>
  </si>
  <si>
    <t>people aged less than 50 years.</t>
  </si>
  <si>
    <t xml:space="preserve">Commonwealth contribution to partnership projects with State and Territory governments </t>
  </si>
  <si>
    <t>aimed at further integrating the Muslim community into broader Australian society.</t>
  </si>
  <si>
    <t xml:space="preserve">To conserve and restore habitat for Australia's unique native flora and fauna that underpin </t>
  </si>
  <si>
    <t>the health of our landscapes.</t>
  </si>
  <si>
    <t xml:space="preserve">To implement a package of water recovery and water use efficiency activities to address </t>
  </si>
  <si>
    <t xml:space="preserve">water over-allocation in the Murray Darling Basin and improve the health of the Murray </t>
  </si>
  <si>
    <t>Darling system.</t>
  </si>
  <si>
    <t xml:space="preserve">To undertake refurbishment of buildings in the Low Head Historic Precinct to promote </t>
  </si>
  <si>
    <t xml:space="preserve">increased visitation, and economic viability and long-term sustainability to the precinct </t>
  </si>
  <si>
    <t>*Supplementary funding to South Australian councils</t>
  </si>
  <si>
    <t>for local roads</t>
  </si>
  <si>
    <t xml:space="preserve">Table D2: Estimated specific purpose payments to and through the States, repayments of advances, advances and </t>
  </si>
  <si>
    <t xml:space="preserve">construction, maintenance and upgrade of public housing for use by service personnel. </t>
  </si>
  <si>
    <t xml:space="preserve">maintenance and upgrade of public housing for use by service personnel. </t>
  </si>
  <si>
    <t xml:space="preserve">Agreement and Housing Assistance Acts. Repayments of principal and interest are made </t>
  </si>
  <si>
    <t xml:space="preserve">* </t>
  </si>
  <si>
    <t xml:space="preserve">Provision has been made for continued funding in the forward estimates. However, the extension of the relevant agreements has not been </t>
  </si>
  <si>
    <t>negotiated and therefore the amounts payable under the agreements cannot be specifically identified.</t>
  </si>
  <si>
    <t>0</t>
  </si>
  <si>
    <t>potential compensation liabilities for the extinguishment or impairment of native title. No agreements have been concluded and as</t>
  </si>
  <si>
    <t xml:space="preserve"> available as agreements are made and payments fall due.</t>
  </si>
  <si>
    <t xml:space="preserve"> a result there are unlikely to be any payments made in the immediate future. Mechanisms are in place to enable funds to be made</t>
  </si>
  <si>
    <t>Agriculture - Advancing Australia - FarmBis</t>
  </si>
  <si>
    <t xml:space="preserve">The Australian Government is establishing 28 Australian Technical Colleges to encourage </t>
  </si>
  <si>
    <t xml:space="preserve"> classified as Australian Government own purpose expenditure.</t>
  </si>
  <si>
    <t>The Australian Government is investing $551.8 million to 2011-12 to establish Australian Technical Colleges. Most of this funding is</t>
  </si>
  <si>
    <t>as Australian Government own purpose expenditure.</t>
  </si>
  <si>
    <t xml:space="preserve">The Australian Government is investing $551.8 million to 2011-12 to establish Australian Technical Colleges. Most of this funding is classified </t>
  </si>
  <si>
    <r>
      <t xml:space="preserve">For expenditure under part 9 of the </t>
    </r>
    <r>
      <rPr>
        <i/>
        <sz val="8"/>
        <color indexed="8"/>
        <rFont val="Arial"/>
        <family val="2"/>
      </rPr>
      <t>Native Title Act 1993</t>
    </r>
    <r>
      <rPr>
        <sz val="8"/>
        <color indexed="8"/>
        <rFont val="Arial"/>
        <family val="2"/>
      </rPr>
      <t>. Funding is to assist States and</t>
    </r>
  </si>
  <si>
    <t xml:space="preserve">The Australian Health Care Agreements expire on 30 June 2008. Grants include funding, estimated at $152.7 million over the five years to </t>
  </si>
  <si>
    <t xml:space="preserve">Includes funding for the Public Health Outcome Funding Agreements with the States and Territories, currently estimated at $814 million </t>
  </si>
  <si>
    <t>for the period from 2004-05 to 2008-09.</t>
  </si>
  <si>
    <t xml:space="preserve">over the period 2005-06 to 2009-10 includes funding for an Innovation and Investment Fund. The States and Territories also contribute to </t>
  </si>
  <si>
    <t xml:space="preserve">this Fund, a component of which is being administered as Commonwealth own-purpose expenditure until 2007-08 ($0.5 million in 2006-07 </t>
  </si>
  <si>
    <t xml:space="preserve">The Australian Government from 2008-09 will distribute its own purpose expenditure to industry and community groups under the </t>
  </si>
  <si>
    <t xml:space="preserve">National Landcare Programme Community Support Component. A review of the NLP conducted in 2006 found that direct funding, rather </t>
  </si>
  <si>
    <t>than through the State and Territory governments, would provide simpler, more efficient programme delivery.</t>
  </si>
  <si>
    <t xml:space="preserve">The Australian Government is providing an additional $250 million for projects of strategic regional importance. The Government will </t>
  </si>
  <si>
    <t xml:space="preserve">announce the successful projects in the near future. An amount of $7.5 million per annum is also being provided under the Roads to </t>
  </si>
  <si>
    <t>Recovery programme for work on roads in unincorporated areas of the States.</t>
  </si>
  <si>
    <t>Repayments are on a cash basis and exclude non-cash flows.</t>
  </si>
  <si>
    <r>
      <t xml:space="preserve">Consistent with Part 9 of the </t>
    </r>
    <r>
      <rPr>
        <i/>
        <sz val="8"/>
        <color indexed="8"/>
        <rFont val="Arial"/>
        <family val="2"/>
      </rPr>
      <t>Native Title Act 1993</t>
    </r>
    <r>
      <rPr>
        <sz val="8"/>
        <color indexed="8"/>
        <rFont val="Arial"/>
        <family val="2"/>
      </rPr>
      <t xml:space="preserve">, the Australian Government has made a commitment to assist the States meet their </t>
    </r>
  </si>
  <si>
    <t xml:space="preserve">These estimates exclude a $25 million expense in 2007-08, $100 million in 2008-09 and $125 million in 2009-10 that would result from a provision of an additional </t>
  </si>
  <si>
    <t>Table D5: Estimated specific purpose payments direct to local government authorities, 2006-07 ($'000)</t>
  </si>
  <si>
    <t>Table D4: Estimated specific purpose payments direct to local government authorities, 2006-07 to 2010-11 ($'000)</t>
  </si>
  <si>
    <t>Table D4: Estimated specific purpose payments direct to local government authorities, 2006-07 to 2010-11 ($'000)(continued)</t>
  </si>
  <si>
    <t>Table D6: Estimated specific purpose payments direct to local government authorities, 2007-08 ($'000)</t>
  </si>
  <si>
    <t>(k)</t>
  </si>
  <si>
    <t xml:space="preserve">Interest on Australian Government Loans </t>
  </si>
  <si>
    <t xml:space="preserve">The Australian Health Care Agreements expire on 30 June 2008. Grants include funding to the States, estimated at $152.7 million over the </t>
  </si>
  <si>
    <t>package.</t>
  </si>
  <si>
    <t xml:space="preserve">Includes funding for the Public Health Outcome Funding Agreements with the States and Territories, currently estimated at $814 million for </t>
  </si>
  <si>
    <t>the period from 2004-05 to 2008-09.</t>
  </si>
  <si>
    <t xml:space="preserve">The Australian Government from 2008-09 will distribute its own purpose expenditure to industry and community groups under the National </t>
  </si>
  <si>
    <t xml:space="preserve">Landcare Programme Community Support Component. A review of the NLP conducted in 2006 found that direct funding, rather than </t>
  </si>
  <si>
    <t>through the State and Territory governments, would provide simpler, more efficient programme delivery.</t>
  </si>
  <si>
    <t xml:space="preserve">Totals for each State and Territory exclude estimates for the new Improving Water Information programme because agreements with the </t>
  </si>
  <si>
    <t xml:space="preserve">States have not been negotiated and the amounts payable cannot be specifically identified. However, totals for all States and Territories </t>
  </si>
  <si>
    <t>include funding for this programme.</t>
  </si>
  <si>
    <t>*</t>
  </si>
  <si>
    <t xml:space="preserve">through the generation of sufficient revenue to provide for adequate management and </t>
  </si>
  <si>
    <t xml:space="preserve">To compensate Victoria and New South Wales for company tax payments made by </t>
  </si>
  <si>
    <t>Snowy Hydro Ltd.</t>
  </si>
  <si>
    <t>Territories implement a consistent framework for dealing with native title issues and</t>
  </si>
  <si>
    <t>meeting native title compensation costs.</t>
  </si>
  <si>
    <t>Native Title(f)</t>
  </si>
  <si>
    <t>Young people with disabilities(a)</t>
  </si>
  <si>
    <t xml:space="preserve">number of younger people with a disability in residential aged care, with priority given to </t>
  </si>
  <si>
    <t>Natural Heritage Trust phase three(a)</t>
  </si>
  <si>
    <t>Regional assistance</t>
  </si>
  <si>
    <t>Eradication of red imported fire ant</t>
  </si>
  <si>
    <t>To provide funding for the eradication of infestations detected in Australia.</t>
  </si>
  <si>
    <t xml:space="preserve">This national action plan aims to motivate and enable regional communities to use </t>
  </si>
  <si>
    <t>National action plan for salinity and water quality</t>
  </si>
  <si>
    <t>Plant disease and eradication</t>
  </si>
  <si>
    <t>Tasmanian forests package</t>
  </si>
  <si>
    <t>payments to the States which equal total revenue received from the States from</t>
  </si>
  <si>
    <t>registrations made under the Federal Interstate Registration Scheme. Payment of</t>
  </si>
  <si>
    <t>amounts equal to penalties arising from prosecutions under the Act are also made</t>
  </si>
  <si>
    <t>by the Australian Government.</t>
  </si>
  <si>
    <t xml:space="preserve">This programme provides assistance under a national strategy of eradication of citrus </t>
  </si>
  <si>
    <t>canker, to mitigate its potential impact on Australia's citrus industry.</t>
  </si>
  <si>
    <t>Petroleum products freight subsidy scheme</t>
  </si>
  <si>
    <t>General purpose assistance</t>
  </si>
  <si>
    <t>Untied local roads grants</t>
  </si>
  <si>
    <t>are distributed between the States on an equal per capita basis.</t>
  </si>
  <si>
    <t>Natural disaster relief</t>
  </si>
  <si>
    <t>Reimbursement of part of the expenditure incurred by the States for personal hardship</t>
  </si>
  <si>
    <t>and distress payments made to persons adversely affected by natural disasters.</t>
  </si>
  <si>
    <t xml:space="preserve">Payment to Western Australia of the monthly share of the Australian Government's </t>
  </si>
  <si>
    <t>Australian Capital Territory (ACT) national capital influences</t>
  </si>
  <si>
    <t xml:space="preserve">Canberra's role as the national capital. The level of funding is based upon the findings of </t>
  </si>
  <si>
    <t>ACT prior to self-government of the Territory in 1989.</t>
  </si>
  <si>
    <t xml:space="preserve">transplantation services provided in New South Wales and South Australia. Under </t>
  </si>
  <si>
    <t>CSHA block assistance/base funding(a)</t>
  </si>
  <si>
    <t xml:space="preserve">Renewable remote power generation </t>
  </si>
  <si>
    <t>Tasmanian water infrastructure</t>
  </si>
  <si>
    <t xml:space="preserve">maintenance of land transport projects on the national land transport network, some </t>
  </si>
  <si>
    <t xml:space="preserve">continuing projects off the network, 'black spot' projects and for roads in unincorporated </t>
  </si>
  <si>
    <t>Federation Fund projects - NSW/VIC</t>
  </si>
  <si>
    <r>
      <t xml:space="preserve">North West Shelf petroleum royalty under section 129 of the </t>
    </r>
    <r>
      <rPr>
        <i/>
        <sz val="8"/>
        <color indexed="8"/>
        <rFont val="Arial"/>
        <family val="2"/>
      </rPr>
      <t>Petroleum (Submerged</t>
    </r>
    <r>
      <rPr>
        <sz val="8"/>
        <color indexed="8"/>
        <rFont val="Arial"/>
        <family val="2"/>
      </rPr>
      <t xml:space="preserve"> </t>
    </r>
  </si>
  <si>
    <r>
      <t>Lands) Act 1967</t>
    </r>
    <r>
      <rPr>
        <sz val="8"/>
        <color indexed="8"/>
        <rFont val="Arial"/>
        <family val="2"/>
      </rPr>
      <t xml:space="preserve">; and reimbursement to the Northern Territory in lieu of uranium royalties </t>
    </r>
  </si>
  <si>
    <t>Territory.</t>
  </si>
  <si>
    <t xml:space="preserve">The Australian Government's funding to the States and Territories for the fifth Supported Accommodation Assistance Program Agreement </t>
  </si>
  <si>
    <t>Service.</t>
  </si>
  <si>
    <t>areas.</t>
  </si>
  <si>
    <t xml:space="preserve">Payments to the States for housing and infrastructure for Indigenous people in remote </t>
  </si>
  <si>
    <t>CHSA.</t>
  </si>
  <si>
    <t xml:space="preserve">Provides matched funding to New South Wales until 30 June 2016 to subsidise the </t>
  </si>
  <si>
    <t>electricity generators.</t>
  </si>
  <si>
    <t>the relevant amount of diesel fuel excise paid in each State or Territory by public</t>
  </si>
  <si>
    <t>Northern Territory - water and sewerage assistance</t>
  </si>
  <si>
    <t xml:space="preserve">Table D3:  Estimated specific purpose payments to and through the States, repayments of advances, advances and </t>
  </si>
  <si>
    <t>BOM Administered</t>
  </si>
  <si>
    <t>ADJ-107225</t>
  </si>
  <si>
    <t>BOM - ADMIN - National Plan for water security - Water information</t>
  </si>
  <si>
    <t>Grant funding for modernisation and extension. PM announcement of 25/1/07</t>
  </si>
  <si>
    <t>Government decision or measure</t>
  </si>
  <si>
    <t>A106171E</t>
  </si>
  <si>
    <t>Other Economic Affairs Nec</t>
  </si>
  <si>
    <t>Other Administered - BOM</t>
  </si>
  <si>
    <t>Expense</t>
  </si>
  <si>
    <t>Current grant expenses</t>
  </si>
  <si>
    <t>Grants - Other</t>
  </si>
  <si>
    <t>a</t>
  </si>
  <si>
    <t>Material</t>
  </si>
  <si>
    <t>Bureau of Meteorology</t>
  </si>
  <si>
    <t>Environment and Water Resources</t>
  </si>
  <si>
    <t>GGS</t>
  </si>
  <si>
    <t>-</t>
  </si>
  <si>
    <t>Equity</t>
  </si>
  <si>
    <t>Equity of Public Enterprises</t>
  </si>
  <si>
    <t>Total Accumulated Results</t>
  </si>
  <si>
    <t>Administered Appropriations from the OPA (Admin Only)</t>
  </si>
  <si>
    <t>GGS - Department of Finance and Administration</t>
  </si>
  <si>
    <t>Appropriation Bill 2 - SPP</t>
  </si>
  <si>
    <t>23/4/2007</t>
  </si>
  <si>
    <t>Health care grants(b)</t>
  </si>
  <si>
    <t xml:space="preserve">National public health(c) </t>
  </si>
  <si>
    <t>Supported accommodation assistance(d)</t>
  </si>
  <si>
    <t>Exotic Disease Preparedness Programme</t>
  </si>
  <si>
    <t>CSHA block assistance/base funding</t>
  </si>
  <si>
    <t>Australian Capital Territory debt repayments</t>
  </si>
  <si>
    <t>Australian Capital Territory Government debt</t>
  </si>
  <si>
    <t xml:space="preserve">The Wildlife and Exotic Diseases Preparedness Programme supports investigations into </t>
  </si>
  <si>
    <t xml:space="preserve">the role of wildlife species in the maintenance and spread of emerging animal diseases </t>
  </si>
  <si>
    <t>and incursions of major exotic diseases of animals.</t>
  </si>
  <si>
    <t xml:space="preserve">To provide support to eligible farm business and associated small business enterprises </t>
  </si>
  <si>
    <t xml:space="preserve">where incomes have been adversely affected by exceptional circumstances such as </t>
  </si>
  <si>
    <t xml:space="preserve">extreme drought and to support the administrative costs of State and Territory rural </t>
  </si>
  <si>
    <t xml:space="preserve">assistance authorities for the issuing of exceptional circumstance certificates and the </t>
  </si>
  <si>
    <t>delivery of exceptional circumstance interest rate subsidies.</t>
  </si>
  <si>
    <t xml:space="preserve">The NLP aims to achieve efficient, sustainable and equitable management of natural </t>
  </si>
  <si>
    <t xml:space="preserve">resources in Australia. Current payments mainly assist community landcare group </t>
  </si>
  <si>
    <t xml:space="preserve">activities and projects which support community landcare, although some state and </t>
  </si>
  <si>
    <t xml:space="preserve">territory agency projects are also supported. This funding is managed in conjunction with </t>
  </si>
  <si>
    <t>Natural Heritage Trust allocations to the NLP.</t>
  </si>
  <si>
    <t xml:space="preserve">Funding is being provided to the Bureau of Meteorology to improve the detail and scope </t>
  </si>
  <si>
    <t xml:space="preserve">of nationally available water information, which will allow the Bureau to forecast, analyse </t>
  </si>
  <si>
    <t xml:space="preserve">and publicly report on water resources. Some of this information will be sourced from State </t>
  </si>
  <si>
    <t xml:space="preserve">To provide support to farm business enterprises to improve farm productivity, profitability </t>
  </si>
  <si>
    <t>and sustainability.</t>
  </si>
  <si>
    <t xml:space="preserve">Australian Government contribution to assist with the implementation of the Great </t>
  </si>
  <si>
    <t xml:space="preserve">Artesian Basin Management Plan. Grants will be made to some States to assist bore </t>
  </si>
  <si>
    <t xml:space="preserve">rehabilitation. Supplementary incentives will also be made available for the replacement </t>
  </si>
  <si>
    <t>of open drains with piping.</t>
  </si>
  <si>
    <t xml:space="preserve">To facilitate farmer self reliance and promote a positive approach to change and a culture </t>
  </si>
  <si>
    <t xml:space="preserve">of continuous improvement by providing financial assistance to improve skills in business </t>
  </si>
  <si>
    <t>and resource management.</t>
  </si>
  <si>
    <t>Australia.</t>
  </si>
  <si>
    <t xml:space="preserve">salinity affecting the sustainability of production, the conservation of biological diversity </t>
  </si>
  <si>
    <t xml:space="preserve">Provides supplementary funding for local government in South Australia to address that </t>
  </si>
  <si>
    <t xml:space="preserve">State's current disadvantage in local road funding under the Financial Assistance Grant </t>
  </si>
  <si>
    <t>arrangements.</t>
  </si>
  <si>
    <t xml:space="preserve">States and the Northern Territory to enable them to subsidise the cost of transporting </t>
  </si>
  <si>
    <t>eligible petroleum products to remote areas of Australia.</t>
  </si>
  <si>
    <t xml:space="preserve">Provides untied general purpose assistance for local government authorities. The grants </t>
  </si>
  <si>
    <t>Provides untied assistance for local government authorities in place of specific purpose</t>
  </si>
  <si>
    <t>payments formerly passed on to local government by the States for expenditure on</t>
  </si>
  <si>
    <t>local roads.</t>
  </si>
  <si>
    <t xml:space="preserve">Under the terms of the Corporations Agreement 2002, the Australian Government </t>
  </si>
  <si>
    <t xml:space="preserve">compensates the six States and the Northern Territory for revenue forgone following the </t>
  </si>
  <si>
    <t>commencement of the national scheme for the regulation of companies and securities.</t>
  </si>
  <si>
    <t xml:space="preserve">Funding assists the ACT Government to meet the additional municipal costs flowing from </t>
  </si>
  <si>
    <t xml:space="preserve">the Commonwealth Grants Commission in its second and third reports on financing in the </t>
  </si>
  <si>
    <t xml:space="preserve">Provides supplementary assistance to State and Territory education authorities for the </t>
  </si>
  <si>
    <t xml:space="preserve">provision, maintenance and upgrading of school facilities, which can include, amongst </t>
  </si>
  <si>
    <t>other things, land or building purchases, capital works or the provision of equipment.</t>
  </si>
  <si>
    <t xml:space="preserve">Provides supplementary assistance to non-government schools and systems, as well as </t>
  </si>
  <si>
    <t xml:space="preserve">hostels for rural students, for the provision, maintenance and upgrading of school </t>
  </si>
  <si>
    <t xml:space="preserve">facilities, which can include, amongst other things, land or building purchases, capital </t>
  </si>
  <si>
    <t>works or the provision of equipment.</t>
  </si>
  <si>
    <t xml:space="preserve">The Australian Government will contribute to certain capital costs associated with </t>
  </si>
  <si>
    <t xml:space="preserve">States for 50 per cent of the agreed capital cost for certain organ and tissue </t>
  </si>
  <si>
    <t xml:space="preserve">To provide funds to the States and Territories under the Commonwealth State Housing </t>
  </si>
  <si>
    <t xml:space="preserve">Agreement (CSHA) for the acquisition of accommodation for use under the Supported </t>
  </si>
  <si>
    <t xml:space="preserve">Accommodation Assistance Programme. </t>
  </si>
  <si>
    <t xml:space="preserve">To assist Aboriginal and Torres Strait Islander people on low to moderate incomes to </t>
  </si>
  <si>
    <t>have access to affordable, appropriate and secure rental housing, including public and</t>
  </si>
  <si>
    <t>community-owned rental housing. Funds are provided under the CSHA.</t>
  </si>
  <si>
    <t xml:space="preserve">To develop community housing which provides appropriate and affordable rental </t>
  </si>
  <si>
    <t xml:space="preserve">accommodation for low to moderate income earners. Funds are provided under the </t>
  </si>
  <si>
    <t xml:space="preserve">The Australian Government, through the CSHA, provides funds to the States and </t>
  </si>
  <si>
    <t xml:space="preserve">Territories primarily for the provision of public rental housing for low to moderate income </t>
  </si>
  <si>
    <t xml:space="preserve">households. The States and Territories are required to contribute to housing assistance in </t>
  </si>
  <si>
    <t>amounts as set in the CSHA.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</si>
</sst>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,"/>
    <numFmt numFmtId="177" formatCode="#,##0.0"/>
    <numFmt numFmtId="178" formatCode="dd/mm/yy"/>
    <numFmt numFmtId="179" formatCode="#,##0_ ;[Red]\-#,##0\ "/>
  </numFmts>
  <fonts count="22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0"/>
      <color indexed="9"/>
      <name val="Verdana"/>
      <family val="2"/>
    </font>
    <font>
      <sz val="10"/>
      <color indexed="9"/>
      <name val="Arial Unicode MS"/>
      <family val="0"/>
    </font>
    <font>
      <u val="single"/>
      <sz val="8"/>
      <color indexed="36"/>
      <name val="Tahoma"/>
      <family val="2"/>
    </font>
    <font>
      <u val="single"/>
      <sz val="8"/>
      <color indexed="12"/>
      <name val="Tahoma"/>
      <family val="2"/>
    </font>
    <font>
      <sz val="8"/>
      <name val="Arial"/>
      <family val="2"/>
    </font>
    <font>
      <sz val="7"/>
      <name val="Times New Roman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trike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"/>
      <family val="2"/>
    </font>
    <font>
      <sz val="10"/>
      <name val="Webdings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3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3" fontId="12" fillId="0" borderId="0" xfId="23" applyNumberFormat="1" applyFont="1" applyFill="1" applyAlignment="1">
      <alignment vertical="center"/>
      <protection/>
    </xf>
    <xf numFmtId="8" fontId="2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3" fontId="10" fillId="0" borderId="0" xfId="23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/>
      <protection/>
    </xf>
    <xf numFmtId="0" fontId="0" fillId="0" borderId="0" xfId="23" applyFont="1" applyFill="1" applyBorder="1" applyAlignment="1">
      <alignment horizontal="right"/>
      <protection/>
    </xf>
    <xf numFmtId="0" fontId="7" fillId="0" borderId="0" xfId="23">
      <alignment/>
      <protection/>
    </xf>
    <xf numFmtId="0" fontId="0" fillId="0" borderId="0" xfId="23" applyFont="1" applyFill="1" applyAlignment="1">
      <alignment/>
      <protection/>
    </xf>
    <xf numFmtId="0" fontId="10" fillId="0" borderId="0" xfId="23" applyFont="1" applyFill="1" applyBorder="1" applyAlignment="1">
      <alignment vertical="top"/>
      <protection/>
    </xf>
    <xf numFmtId="0" fontId="0" fillId="0" borderId="0" xfId="23" applyFont="1" applyFill="1" applyBorder="1" applyAlignment="1">
      <alignment vertical="top"/>
      <protection/>
    </xf>
    <xf numFmtId="0" fontId="0" fillId="0" borderId="0" xfId="23" applyFont="1" applyFill="1" applyBorder="1" applyAlignment="1">
      <alignment horizontal="right" vertical="top"/>
      <protection/>
    </xf>
    <xf numFmtId="0" fontId="0" fillId="0" borderId="0" xfId="23" applyFont="1" applyFill="1" applyAlignment="1">
      <alignment vertical="top"/>
      <protection/>
    </xf>
    <xf numFmtId="3" fontId="11" fillId="0" borderId="2" xfId="23" applyNumberFormat="1" applyFont="1" applyFill="1" applyBorder="1" applyAlignment="1">
      <alignment vertical="center"/>
      <protection/>
    </xf>
    <xf numFmtId="3" fontId="7" fillId="0" borderId="2" xfId="23" applyNumberFormat="1" applyFont="1" applyFill="1" applyBorder="1" applyAlignment="1">
      <alignment vertical="center"/>
      <protection/>
    </xf>
    <xf numFmtId="3" fontId="7" fillId="0" borderId="2" xfId="23" applyNumberFormat="1" applyFont="1" applyFill="1" applyBorder="1" applyAlignment="1">
      <alignment horizontal="right" vertical="center"/>
      <protection/>
    </xf>
    <xf numFmtId="0" fontId="7" fillId="0" borderId="0" xfId="23" applyFont="1" applyFill="1" applyAlignment="1">
      <alignment vertical="center"/>
      <protection/>
    </xf>
    <xf numFmtId="3" fontId="12" fillId="0" borderId="0" xfId="23" applyNumberFormat="1" applyFont="1" applyFill="1" applyAlignment="1">
      <alignment horizontal="right" vertical="center"/>
      <protection/>
    </xf>
    <xf numFmtId="3" fontId="7" fillId="0" borderId="3" xfId="23" applyNumberFormat="1" applyFont="1" applyFill="1" applyBorder="1" applyAlignment="1">
      <alignment vertical="center"/>
      <protection/>
    </xf>
    <xf numFmtId="3" fontId="7" fillId="0" borderId="3" xfId="23" applyNumberFormat="1" applyFont="1" applyFill="1" applyBorder="1" applyAlignment="1">
      <alignment horizontal="right" vertical="center"/>
      <protection/>
    </xf>
    <xf numFmtId="3" fontId="13" fillId="0" borderId="0" xfId="23" applyNumberFormat="1" applyFont="1" applyFill="1" applyBorder="1" applyAlignment="1">
      <alignment vertical="center"/>
      <protection/>
    </xf>
    <xf numFmtId="3" fontId="7" fillId="0" borderId="0" xfId="23" applyNumberFormat="1" applyFont="1" applyFill="1" applyAlignment="1">
      <alignment horizontal="right" vertical="center"/>
      <protection/>
    </xf>
    <xf numFmtId="3" fontId="14" fillId="0" borderId="0" xfId="23" applyNumberFormat="1" applyFont="1" applyFill="1" applyAlignment="1">
      <alignment vertical="center"/>
      <protection/>
    </xf>
    <xf numFmtId="3" fontId="7" fillId="3" borderId="0" xfId="23" applyNumberFormat="1" applyFont="1" applyFill="1" applyAlignment="1">
      <alignment horizontal="right" vertical="center"/>
      <protection/>
    </xf>
    <xf numFmtId="3" fontId="12" fillId="0" borderId="0" xfId="23" applyNumberFormat="1" applyFont="1" applyFill="1" applyBorder="1" applyAlignment="1">
      <alignment horizontal="right" vertical="center"/>
      <protection/>
    </xf>
    <xf numFmtId="3" fontId="12" fillId="0" borderId="0" xfId="23" applyNumberFormat="1" applyFont="1" applyFill="1" applyBorder="1" applyAlignment="1">
      <alignment vertical="center"/>
      <protection/>
    </xf>
    <xf numFmtId="3" fontId="7" fillId="0" borderId="0" xfId="23" applyNumberFormat="1" applyFont="1" applyFill="1" applyBorder="1" applyAlignment="1">
      <alignment vertical="center"/>
      <protection/>
    </xf>
    <xf numFmtId="3" fontId="7" fillId="0" borderId="0" xfId="23" applyNumberFormat="1" applyFont="1" applyFill="1" applyBorder="1" applyAlignment="1">
      <alignment horizontal="right" vertical="center"/>
      <protection/>
    </xf>
    <xf numFmtId="3" fontId="15" fillId="0" borderId="0" xfId="23" applyNumberFormat="1" applyFont="1" applyFill="1" applyBorder="1" applyAlignment="1">
      <alignment vertical="center"/>
      <protection/>
    </xf>
    <xf numFmtId="3" fontId="14" fillId="0" borderId="0" xfId="23" applyNumberFormat="1" applyFont="1" applyFill="1" applyBorder="1" applyAlignment="1">
      <alignment vertical="center"/>
      <protection/>
    </xf>
    <xf numFmtId="0" fontId="7" fillId="0" borderId="0" xfId="23" applyFont="1" applyFill="1" applyBorder="1" applyAlignment="1">
      <alignment/>
      <protection/>
    </xf>
    <xf numFmtId="0" fontId="7" fillId="0" borderId="0" xfId="23" applyFont="1" applyFill="1" applyAlignment="1">
      <alignment/>
      <protection/>
    </xf>
    <xf numFmtId="0" fontId="10" fillId="0" borderId="3" xfId="23" applyFont="1" applyFill="1" applyBorder="1" applyAlignment="1">
      <alignment/>
      <protection/>
    </xf>
    <xf numFmtId="3" fontId="7" fillId="0" borderId="3" xfId="23" applyNumberFormat="1" applyFont="1" applyFill="1" applyBorder="1" applyAlignment="1">
      <alignment horizontal="right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Alignment="1">
      <alignment horizontal="right" vertical="center"/>
      <protection/>
    </xf>
    <xf numFmtId="3" fontId="7" fillId="0" borderId="0" xfId="23" applyNumberFormat="1" applyFont="1" applyFill="1" applyBorder="1" applyAlignment="1">
      <alignment vertical="center" wrapText="1"/>
      <protection/>
    </xf>
    <xf numFmtId="0" fontId="7" fillId="0" borderId="0" xfId="23" applyFont="1" applyFill="1" applyBorder="1" applyAlignment="1">
      <alignment horizontal="right" vertical="center"/>
      <protection/>
    </xf>
    <xf numFmtId="3" fontId="14" fillId="0" borderId="3" xfId="23" applyNumberFormat="1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3" fontId="11" fillId="0" borderId="0" xfId="23" applyNumberFormat="1" applyFont="1" applyFill="1" applyBorder="1" applyAlignment="1">
      <alignment vertical="center"/>
      <protection/>
    </xf>
    <xf numFmtId="3" fontId="13" fillId="0" borderId="3" xfId="23" applyNumberFormat="1" applyFont="1" applyFill="1" applyBorder="1" applyAlignment="1">
      <alignment vertical="center"/>
      <protection/>
    </xf>
    <xf numFmtId="0" fontId="7" fillId="0" borderId="0" xfId="23" applyFill="1">
      <alignment/>
      <protection/>
    </xf>
    <xf numFmtId="3" fontId="13" fillId="0" borderId="0" xfId="23" applyNumberFormat="1" applyFont="1" applyFill="1" applyAlignment="1">
      <alignment vertical="center"/>
      <protection/>
    </xf>
    <xf numFmtId="3" fontId="14" fillId="0" borderId="0" xfId="23" applyNumberFormat="1" applyFont="1" applyFill="1" applyBorder="1" applyAlignment="1">
      <alignment horizontal="right" vertical="center"/>
      <protection/>
    </xf>
    <xf numFmtId="3" fontId="14" fillId="0" borderId="0" xfId="23" applyNumberFormat="1" applyFont="1" applyFill="1" applyAlignment="1">
      <alignment horizontal="left" vertical="center" indent="1"/>
      <protection/>
    </xf>
    <xf numFmtId="3" fontId="14" fillId="0" borderId="0" xfId="23" applyNumberFormat="1" applyFont="1" applyFill="1" applyAlignment="1">
      <alignment horizontal="right" vertical="center"/>
      <protection/>
    </xf>
    <xf numFmtId="3" fontId="7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/>
      <protection/>
    </xf>
    <xf numFmtId="3" fontId="12" fillId="0" borderId="3" xfId="23" applyNumberFormat="1" applyFont="1" applyFill="1" applyBorder="1" applyAlignment="1">
      <alignment horizontal="right" vertical="center"/>
      <protection/>
    </xf>
    <xf numFmtId="3" fontId="7" fillId="0" borderId="0" xfId="23" applyNumberFormat="1" applyFont="1" applyFill="1" applyAlignment="1">
      <alignment vertical="center"/>
      <protection/>
    </xf>
    <xf numFmtId="3" fontId="12" fillId="0" borderId="4" xfId="23" applyNumberFormat="1" applyFont="1" applyFill="1" applyBorder="1" applyAlignment="1">
      <alignment horizontal="right" vertical="center"/>
      <protection/>
    </xf>
    <xf numFmtId="3" fontId="19" fillId="0" borderId="0" xfId="23" applyNumberFormat="1" applyFont="1" applyFill="1" applyBorder="1" applyAlignment="1">
      <alignment vertical="center"/>
      <protection/>
    </xf>
    <xf numFmtId="3" fontId="7" fillId="0" borderId="0" xfId="23" applyNumberFormat="1" applyFont="1" applyFill="1" applyBorder="1" applyAlignment="1">
      <alignment horizontal="left" vertical="center" indent="1"/>
      <protection/>
    </xf>
    <xf numFmtId="3" fontId="14" fillId="0" borderId="0" xfId="23" applyNumberFormat="1" applyFont="1" applyFill="1" applyBorder="1" applyAlignment="1">
      <alignment horizontal="left" vertical="center" indent="1"/>
      <protection/>
    </xf>
    <xf numFmtId="3" fontId="14" fillId="0" borderId="0" xfId="23" applyNumberFormat="1" applyFont="1" applyFill="1" applyBorder="1" applyAlignment="1">
      <alignment horizontal="left" vertical="center" wrapText="1" indent="1"/>
      <protection/>
    </xf>
    <xf numFmtId="3" fontId="7" fillId="0" borderId="0" xfId="23" applyNumberFormat="1" applyFont="1" applyFill="1" applyBorder="1" applyAlignment="1">
      <alignment horizontal="left" vertical="center" indent="2"/>
      <protection/>
    </xf>
    <xf numFmtId="3" fontId="14" fillId="0" borderId="0" xfId="23" applyNumberFormat="1" applyFont="1" applyFill="1" applyBorder="1" applyAlignment="1">
      <alignment horizontal="left" vertical="center" indent="2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7" fillId="0" borderId="0" xfId="23" applyNumberFormat="1" applyFont="1" applyFill="1" applyAlignment="1">
      <alignment horizontal="right" vertical="center" wrapText="1"/>
      <protection/>
    </xf>
    <xf numFmtId="3" fontId="7" fillId="3" borderId="0" xfId="23" applyNumberFormat="1" applyFont="1" applyFill="1" applyAlignment="1">
      <alignment vertical="center"/>
      <protection/>
    </xf>
    <xf numFmtId="3" fontId="19" fillId="0" borderId="0" xfId="23" applyNumberFormat="1" applyFont="1" applyFill="1" applyBorder="1" applyAlignment="1">
      <alignment horizontal="left" vertical="center" indent="2"/>
      <protection/>
    </xf>
    <xf numFmtId="3" fontId="11" fillId="0" borderId="0" xfId="23" applyNumberFormat="1" applyFont="1" applyFill="1" applyBorder="1" applyAlignment="1">
      <alignment horizontal="left" vertical="center" wrapText="1"/>
      <protection/>
    </xf>
    <xf numFmtId="0" fontId="7" fillId="0" borderId="0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>
      <alignment horizontal="left" vertical="center" indent="1"/>
      <protection/>
    </xf>
    <xf numFmtId="3" fontId="14" fillId="0" borderId="0" xfId="23" applyNumberFormat="1" applyFont="1" applyFill="1" applyBorder="1" applyAlignment="1">
      <alignment horizontal="left" vertical="center" wrapText="1"/>
      <protection/>
    </xf>
    <xf numFmtId="3" fontId="12" fillId="0" borderId="5" xfId="23" applyNumberFormat="1" applyFont="1" applyFill="1" applyBorder="1" applyAlignment="1">
      <alignment horizontal="right" vertical="center"/>
      <protection/>
    </xf>
    <xf numFmtId="3" fontId="15" fillId="0" borderId="3" xfId="23" applyNumberFormat="1" applyFont="1" applyFill="1" applyBorder="1" applyAlignment="1">
      <alignment vertical="center"/>
      <protection/>
    </xf>
    <xf numFmtId="3" fontId="13" fillId="0" borderId="0" xfId="23" applyNumberFormat="1" applyFont="1" applyFill="1" applyAlignment="1">
      <alignment wrapText="1"/>
      <protection/>
    </xf>
    <xf numFmtId="3" fontId="13" fillId="0" borderId="0" xfId="23" applyNumberFormat="1" applyFont="1" applyFill="1" applyBorder="1" applyAlignment="1">
      <alignment vertical="center" wrapText="1"/>
      <protection/>
    </xf>
    <xf numFmtId="3" fontId="12" fillId="0" borderId="6" xfId="23" applyNumberFormat="1" applyFont="1" applyFill="1" applyBorder="1" applyAlignment="1">
      <alignment horizontal="right" vertical="center"/>
      <protection/>
    </xf>
    <xf numFmtId="0" fontId="7" fillId="0" borderId="0" xfId="23" applyAlignment="1">
      <alignment vertical="center"/>
      <protection/>
    </xf>
    <xf numFmtId="0" fontId="7" fillId="0" borderId="0" xfId="23" applyFill="1" applyAlignment="1">
      <alignment vertical="center"/>
      <protection/>
    </xf>
    <xf numFmtId="0" fontId="7" fillId="0" borderId="0" xfId="23" applyFill="1" applyAlignment="1">
      <alignment vertical="center" wrapText="1"/>
      <protection/>
    </xf>
    <xf numFmtId="0" fontId="7" fillId="0" borderId="0" xfId="23" applyFont="1" applyFill="1" applyAlignment="1">
      <alignment horizontal="left" vertical="center" indent="2"/>
      <protection/>
    </xf>
    <xf numFmtId="3" fontId="14" fillId="0" borderId="0" xfId="23" applyNumberFormat="1" applyFont="1" applyFill="1" applyAlignment="1">
      <alignment horizontal="left" vertical="center" indent="2"/>
      <protection/>
    </xf>
    <xf numFmtId="0" fontId="0" fillId="0" borderId="0" xfId="22" applyFont="1" applyFill="1" applyAlignment="1">
      <alignment vertical="top"/>
      <protection/>
    </xf>
    <xf numFmtId="3" fontId="10" fillId="0" borderId="0" xfId="22" applyNumberFormat="1" applyFont="1" applyFill="1" applyBorder="1" applyAlignment="1">
      <alignment vertical="top"/>
      <protection/>
    </xf>
    <xf numFmtId="3" fontId="0" fillId="0" borderId="0" xfId="22" applyNumberFormat="1" applyFont="1" applyFill="1" applyBorder="1" applyAlignment="1">
      <alignment vertical="top"/>
      <protection/>
    </xf>
    <xf numFmtId="0" fontId="7" fillId="0" borderId="0" xfId="22" applyFont="1" applyFill="1" applyAlignment="1">
      <alignment vertical="center"/>
      <protection/>
    </xf>
    <xf numFmtId="3" fontId="7" fillId="0" borderId="0" xfId="22" applyNumberFormat="1" applyFont="1" applyFill="1" applyBorder="1" applyAlignment="1">
      <alignment horizontal="right" vertical="center"/>
      <protection/>
    </xf>
    <xf numFmtId="3" fontId="7" fillId="3" borderId="0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vertical="center"/>
      <protection/>
    </xf>
    <xf numFmtId="3" fontId="7" fillId="0" borderId="0" xfId="22" applyNumberFormat="1" applyFont="1" applyFill="1" applyBorder="1" applyAlignment="1">
      <alignment vertical="center"/>
      <protection/>
    </xf>
    <xf numFmtId="0" fontId="7" fillId="0" borderId="0" xfId="22" applyFont="1" applyFill="1" applyAlignment="1">
      <alignment horizontal="left" vertical="center" indent="15"/>
      <protection/>
    </xf>
    <xf numFmtId="3" fontId="10" fillId="0" borderId="0" xfId="22" applyNumberFormat="1" applyFont="1" applyBorder="1" applyAlignment="1">
      <alignment horizontal="left" vertical="top"/>
      <protection/>
    </xf>
    <xf numFmtId="3" fontId="10" fillId="0" borderId="0" xfId="22" applyNumberFormat="1" applyFont="1" applyBorder="1" applyAlignment="1">
      <alignment horizontal="center" vertical="top"/>
      <protection/>
    </xf>
    <xf numFmtId="3" fontId="0" fillId="0" borderId="0" xfId="22" applyNumberFormat="1" applyFont="1" applyBorder="1" applyAlignment="1">
      <alignment horizontal="center" vertical="top"/>
      <protection/>
    </xf>
    <xf numFmtId="0" fontId="0" fillId="0" borderId="0" xfId="22" applyFont="1" applyAlignment="1">
      <alignment vertical="top"/>
      <protection/>
    </xf>
    <xf numFmtId="3" fontId="12" fillId="0" borderId="2" xfId="22" applyNumberFormat="1" applyFont="1" applyBorder="1" applyAlignment="1">
      <alignment horizontal="right" vertical="center"/>
      <protection/>
    </xf>
    <xf numFmtId="0" fontId="17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3" fontId="7" fillId="0" borderId="0" xfId="22" applyNumberFormat="1" applyFont="1" applyBorder="1" applyAlignment="1">
      <alignment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3" borderId="0" xfId="22" applyNumberFormat="1" applyFont="1" applyFill="1" applyBorder="1" applyAlignment="1">
      <alignment vertical="center"/>
      <protection/>
    </xf>
    <xf numFmtId="3" fontId="12" fillId="0" borderId="0" xfId="22" applyNumberFormat="1" applyFont="1" applyBorder="1" applyAlignment="1">
      <alignment vertical="center"/>
      <protection/>
    </xf>
    <xf numFmtId="3" fontId="7" fillId="0" borderId="0" xfId="22" applyNumberFormat="1" applyFont="1" applyFill="1" applyBorder="1" applyAlignment="1">
      <alignment horizontal="left" vertical="center" indent="1"/>
      <protection/>
    </xf>
    <xf numFmtId="0" fontId="7" fillId="3" borderId="0" xfId="23" applyFont="1" applyFill="1" applyAlignment="1">
      <alignment horizontal="right" vertical="center"/>
      <protection/>
    </xf>
    <xf numFmtId="3" fontId="12" fillId="0" borderId="4" xfId="22" applyNumberFormat="1" applyFont="1" applyBorder="1" applyAlignment="1">
      <alignment horizontal="right" vertical="center"/>
      <protection/>
    </xf>
    <xf numFmtId="3" fontId="12" fillId="0" borderId="3" xfId="22" applyNumberFormat="1" applyFont="1" applyBorder="1" applyAlignment="1">
      <alignment vertical="center"/>
      <protection/>
    </xf>
    <xf numFmtId="3" fontId="12" fillId="0" borderId="3" xfId="22" applyNumberFormat="1" applyFont="1" applyBorder="1" applyAlignment="1">
      <alignment horizontal="right" vertical="center"/>
      <protection/>
    </xf>
    <xf numFmtId="0" fontId="7" fillId="0" borderId="0" xfId="23" applyBorder="1" applyAlignment="1">
      <alignment vertical="center"/>
      <protection/>
    </xf>
    <xf numFmtId="3" fontId="7" fillId="0" borderId="0" xfId="22" applyNumberFormat="1" applyFont="1" applyBorder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176" fontId="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20" fillId="0" borderId="0" xfId="23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0" fontId="12" fillId="0" borderId="2" xfId="22" applyFont="1" applyBorder="1" applyAlignment="1">
      <alignment horizontal="right" vertical="center"/>
      <protection/>
    </xf>
    <xf numFmtId="176" fontId="12" fillId="0" borderId="2" xfId="22" applyNumberFormat="1" applyFont="1" applyBorder="1" applyAlignment="1">
      <alignment horizontal="right" vertical="center"/>
      <protection/>
    </xf>
    <xf numFmtId="0" fontId="17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3" fontId="12" fillId="0" borderId="0" xfId="22" applyNumberFormat="1" applyFont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0" fillId="0" borderId="0" xfId="23" applyFont="1" applyFill="1">
      <alignment/>
      <protection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2" borderId="0" xfId="21" applyFont="1" applyFill="1">
      <alignment/>
      <protection/>
    </xf>
    <xf numFmtId="3" fontId="10" fillId="0" borderId="0" xfId="23" applyNumberFormat="1" applyFont="1" applyFill="1" applyAlignment="1">
      <alignment horizontal="right" vertical="center"/>
      <protection/>
    </xf>
    <xf numFmtId="0" fontId="0" fillId="0" borderId="0" xfId="21" applyFont="1">
      <alignment/>
      <protection/>
    </xf>
    <xf numFmtId="0" fontId="10" fillId="4" borderId="0" xfId="21" applyFont="1" applyFill="1">
      <alignment/>
      <protection/>
    </xf>
    <xf numFmtId="0" fontId="0" fillId="4" borderId="0" xfId="21" applyFont="1" applyFill="1">
      <alignment/>
      <protection/>
    </xf>
    <xf numFmtId="3" fontId="0" fillId="2" borderId="0" xfId="21" applyNumberFormat="1" applyFont="1" applyFill="1">
      <alignment/>
      <protection/>
    </xf>
    <xf numFmtId="3" fontId="0" fillId="0" borderId="0" xfId="21" applyNumberFormat="1" applyFont="1">
      <alignment/>
      <protection/>
    </xf>
    <xf numFmtId="0" fontId="10" fillId="2" borderId="0" xfId="21" applyFont="1" applyFill="1">
      <alignment/>
      <protection/>
    </xf>
    <xf numFmtId="3" fontId="10" fillId="2" borderId="0" xfId="21" applyNumberFormat="1" applyFont="1" applyFill="1">
      <alignment/>
      <protection/>
    </xf>
    <xf numFmtId="0" fontId="10" fillId="3" borderId="0" xfId="21" applyFont="1" applyFill="1">
      <alignment/>
      <protection/>
    </xf>
    <xf numFmtId="3" fontId="10" fillId="3" borderId="0" xfId="21" applyNumberFormat="1" applyFont="1" applyFill="1">
      <alignment/>
      <protection/>
    </xf>
    <xf numFmtId="3" fontId="0" fillId="4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3" borderId="0" xfId="21" applyFont="1" applyFill="1">
      <alignment/>
      <protection/>
    </xf>
    <xf numFmtId="3" fontId="0" fillId="0" borderId="0" xfId="21" applyNumberFormat="1" applyFont="1" applyFill="1">
      <alignment/>
      <protection/>
    </xf>
    <xf numFmtId="3" fontId="10" fillId="4" borderId="0" xfId="21" applyNumberFormat="1" applyFont="1" applyFill="1">
      <alignment/>
      <protection/>
    </xf>
    <xf numFmtId="8" fontId="0" fillId="0" borderId="0" xfId="0" applyNumberFormat="1" applyAlignment="1">
      <alignment/>
    </xf>
    <xf numFmtId="3" fontId="12" fillId="0" borderId="2" xfId="23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wrapText="1"/>
    </xf>
    <xf numFmtId="0" fontId="0" fillId="0" borderId="0" xfId="21" applyFont="1" applyFill="1" applyAlignment="1" quotePrefix="1">
      <alignment horizontal="left"/>
      <protection/>
    </xf>
    <xf numFmtId="3" fontId="0" fillId="2" borderId="7" xfId="21" applyNumberFormat="1" applyFont="1" applyFill="1" applyBorder="1">
      <alignment/>
      <protection/>
    </xf>
    <xf numFmtId="3" fontId="10" fillId="0" borderId="0" xfId="21" applyNumberFormat="1" applyFont="1" applyFill="1">
      <alignment/>
      <protection/>
    </xf>
    <xf numFmtId="0" fontId="0" fillId="2" borderId="0" xfId="21" applyFont="1" applyFill="1" applyAlignment="1" quotePrefix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7" fillId="0" borderId="0" xfId="23" applyFill="1" applyBorder="1">
      <alignment/>
      <protection/>
    </xf>
    <xf numFmtId="3" fontId="7" fillId="0" borderId="0" xfId="23" applyNumberFormat="1" applyFill="1">
      <alignment/>
      <protection/>
    </xf>
    <xf numFmtId="0" fontId="7" fillId="0" borderId="0" xfId="23" applyFont="1" applyFill="1">
      <alignment/>
      <protection/>
    </xf>
    <xf numFmtId="0" fontId="7" fillId="0" borderId="2" xfId="0" applyFont="1" applyFill="1" applyBorder="1" applyAlignment="1">
      <alignment vertical="center"/>
    </xf>
    <xf numFmtId="0" fontId="17" fillId="0" borderId="0" xfId="23" applyFont="1" applyFill="1">
      <alignment/>
      <protection/>
    </xf>
    <xf numFmtId="0" fontId="4" fillId="5" borderId="0" xfId="0" applyFont="1" applyFill="1" applyBorder="1" applyAlignment="1">
      <alignment horizontal="left" wrapText="1" indent="5"/>
    </xf>
    <xf numFmtId="0" fontId="4" fillId="6" borderId="0" xfId="0" applyFont="1" applyFill="1" applyBorder="1" applyAlignment="1">
      <alignment horizontal="left" wrapText="1" indent="4"/>
    </xf>
    <xf numFmtId="0" fontId="3" fillId="7" borderId="0" xfId="0" applyFont="1" applyFill="1" applyAlignment="1">
      <alignment wrapText="1"/>
    </xf>
    <xf numFmtId="0" fontId="7" fillId="0" borderId="0" xfId="23" applyFont="1" applyFill="1" applyBorder="1" applyAlignment="1">
      <alignment horizontal="center"/>
      <protection/>
    </xf>
    <xf numFmtId="3" fontId="12" fillId="0" borderId="0" xfId="23" applyNumberFormat="1" applyFont="1" applyFill="1" applyBorder="1" applyAlignment="1">
      <alignment horizontal="center" wrapText="1"/>
      <protection/>
    </xf>
    <xf numFmtId="0" fontId="7" fillId="0" borderId="0" xfId="23" applyFont="1" applyFill="1" applyAlignment="1">
      <alignment horizontal="left" vertical="center" wrapText="1" indent="1"/>
      <protection/>
    </xf>
    <xf numFmtId="0" fontId="7" fillId="0" borderId="0" xfId="23" applyNumberFormat="1" applyFont="1" applyFill="1" applyAlignment="1">
      <alignment vertical="center"/>
      <protection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3" fontId="10" fillId="8" borderId="0" xfId="21" applyNumberFormat="1" applyFont="1" applyFill="1">
      <alignment/>
      <protection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7" fillId="0" borderId="3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left" vertical="center" wrapText="1" indent="1"/>
    </xf>
    <xf numFmtId="3" fontId="14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2" xfId="23" applyNumberFormat="1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4" xfId="23" applyNumberFormat="1" applyFont="1" applyFill="1" applyBorder="1" applyAlignment="1">
      <alignment horizontal="centerContinuous" vertical="center"/>
      <protection/>
    </xf>
    <xf numFmtId="0" fontId="7" fillId="0" borderId="4" xfId="23" applyFont="1" applyFill="1" applyBorder="1" applyAlignment="1">
      <alignment horizontal="centerContinuous" vertical="center"/>
      <protection/>
    </xf>
    <xf numFmtId="3" fontId="15" fillId="0" borderId="4" xfId="23" applyNumberFormat="1" applyFont="1" applyFill="1" applyBorder="1" applyAlignment="1">
      <alignment horizontal="centerContinuous" vertical="center"/>
      <protection/>
    </xf>
    <xf numFmtId="0" fontId="16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4" fillId="0" borderId="0" xfId="22" applyNumberFormat="1" applyFont="1" applyFill="1" applyBorder="1" applyAlignment="1">
      <alignment horizontal="left" vertical="center" wrapText="1"/>
      <protection/>
    </xf>
    <xf numFmtId="3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3" fontId="14" fillId="0" borderId="2" xfId="0" applyNumberFormat="1" applyFont="1" applyFill="1" applyBorder="1" applyAlignment="1">
      <alignment vertical="center" wrapText="1"/>
    </xf>
    <xf numFmtId="0" fontId="7" fillId="0" borderId="2" xfId="23" applyFill="1" applyBorder="1">
      <alignment/>
      <protection/>
    </xf>
    <xf numFmtId="0" fontId="7" fillId="0" borderId="2" xfId="23" applyFont="1" applyFill="1" applyBorder="1" applyAlignment="1">
      <alignment horizontal="center"/>
      <protection/>
    </xf>
    <xf numFmtId="0" fontId="7" fillId="0" borderId="2" xfId="23" applyFont="1" applyFill="1" applyBorder="1" applyAlignment="1">
      <alignment/>
      <protection/>
    </xf>
    <xf numFmtId="0" fontId="0" fillId="0" borderId="2" xfId="0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/>
      <protection/>
    </xf>
    <xf numFmtId="3" fontId="14" fillId="0" borderId="0" xfId="22" applyNumberFormat="1" applyFont="1" applyBorder="1" applyAlignment="1">
      <alignment vertical="center"/>
      <protection/>
    </xf>
    <xf numFmtId="3" fontId="14" fillId="0" borderId="0" xfId="22" applyNumberFormat="1" applyFont="1" applyBorder="1" applyAlignment="1">
      <alignment horizontal="right" vertical="center"/>
      <protection/>
    </xf>
    <xf numFmtId="3" fontId="14" fillId="0" borderId="0" xfId="22" applyNumberFormat="1" applyFont="1" applyFill="1" applyBorder="1" applyAlignment="1">
      <alignment vertical="center"/>
      <protection/>
    </xf>
    <xf numFmtId="3" fontId="14" fillId="0" borderId="0" xfId="22" applyNumberFormat="1" applyFont="1" applyFill="1" applyBorder="1" applyAlignment="1">
      <alignment horizontal="right" vertical="center"/>
      <protection/>
    </xf>
    <xf numFmtId="0" fontId="14" fillId="0" borderId="0" xfId="22" applyFont="1" applyFill="1" applyAlignment="1">
      <alignment vertical="center"/>
      <protection/>
    </xf>
    <xf numFmtId="3" fontId="15" fillId="0" borderId="0" xfId="22" applyNumberFormat="1" applyFont="1" applyBorder="1" applyAlignment="1">
      <alignment vertical="center"/>
      <protection/>
    </xf>
    <xf numFmtId="0" fontId="14" fillId="0" borderId="0" xfId="23" applyFont="1" applyFill="1" applyAlignment="1">
      <alignment vertical="center"/>
      <protection/>
    </xf>
    <xf numFmtId="3" fontId="15" fillId="0" borderId="4" xfId="22" applyNumberFormat="1" applyFont="1" applyBorder="1" applyAlignment="1">
      <alignment horizontal="right" vertical="center"/>
      <protection/>
    </xf>
    <xf numFmtId="3" fontId="15" fillId="0" borderId="3" xfId="22" applyNumberFormat="1" applyFont="1" applyBorder="1" applyAlignment="1">
      <alignment vertical="center"/>
      <protection/>
    </xf>
    <xf numFmtId="3" fontId="15" fillId="0" borderId="3" xfId="22" applyNumberFormat="1" applyFont="1" applyBorder="1" applyAlignment="1">
      <alignment horizontal="right" vertical="center"/>
      <protection/>
    </xf>
    <xf numFmtId="3" fontId="14" fillId="0" borderId="4" xfId="22" applyNumberFormat="1" applyFont="1" applyBorder="1" applyAlignment="1">
      <alignment vertical="center"/>
      <protection/>
    </xf>
    <xf numFmtId="3" fontId="15" fillId="0" borderId="4" xfId="22" applyNumberFormat="1" applyFont="1" applyBorder="1" applyAlignment="1">
      <alignment horizontal="centerContinuous" vertical="center"/>
      <protection/>
    </xf>
    <xf numFmtId="3" fontId="14" fillId="0" borderId="2" xfId="22" applyNumberFormat="1" applyFont="1" applyFill="1" applyBorder="1" applyAlignment="1">
      <alignment vertical="center"/>
      <protection/>
    </xf>
    <xf numFmtId="3" fontId="14" fillId="0" borderId="2" xfId="22" applyNumberFormat="1" applyFont="1" applyFill="1" applyBorder="1" applyAlignment="1">
      <alignment horizontal="right" vertical="center"/>
      <protection/>
    </xf>
    <xf numFmtId="0" fontId="14" fillId="0" borderId="0" xfId="23" applyFont="1" applyFill="1" applyBorder="1" applyAlignment="1">
      <alignment horizontal="right" vertical="center"/>
      <protection/>
    </xf>
    <xf numFmtId="3" fontId="14" fillId="0" borderId="0" xfId="22" applyNumberFormat="1" applyFont="1" applyFill="1" applyBorder="1" applyAlignment="1">
      <alignment horizontal="left" vertical="center" indent="1"/>
      <protection/>
    </xf>
    <xf numFmtId="0" fontId="14" fillId="0" borderId="0" xfId="23" applyFont="1" applyFill="1" applyBorder="1" applyAlignment="1">
      <alignment vertical="center"/>
      <protection/>
    </xf>
    <xf numFmtId="3" fontId="15" fillId="0" borderId="2" xfId="22" applyNumberFormat="1" applyFont="1" applyFill="1" applyBorder="1" applyAlignment="1">
      <alignment vertical="center"/>
      <protection/>
    </xf>
    <xf numFmtId="3" fontId="19" fillId="0" borderId="3" xfId="22" applyNumberFormat="1" applyFont="1" applyFill="1" applyBorder="1" applyAlignment="1">
      <alignment horizontal="left" vertical="center" indent="15"/>
      <protection/>
    </xf>
    <xf numFmtId="3" fontId="14" fillId="0" borderId="3" xfId="22" applyNumberFormat="1" applyFont="1" applyFill="1" applyBorder="1" applyAlignment="1">
      <alignment horizontal="left" vertical="center"/>
      <protection/>
    </xf>
    <xf numFmtId="0" fontId="14" fillId="0" borderId="0" xfId="22" applyFont="1" applyFill="1" applyAlignment="1">
      <alignment/>
      <protection/>
    </xf>
    <xf numFmtId="0" fontId="14" fillId="0" borderId="0" xfId="23" applyFont="1" applyFill="1" applyAlignment="1">
      <alignment/>
      <protection/>
    </xf>
    <xf numFmtId="3" fontId="15" fillId="0" borderId="0" xfId="22" applyNumberFormat="1" applyFont="1" applyFill="1" applyBorder="1" applyAlignment="1">
      <alignment vertical="center"/>
      <protection/>
    </xf>
    <xf numFmtId="3" fontId="14" fillId="0" borderId="0" xfId="22" applyNumberFormat="1" applyFont="1" applyFill="1" applyBorder="1" applyAlignment="1">
      <alignment horizontal="left" vertical="center"/>
      <protection/>
    </xf>
    <xf numFmtId="3" fontId="15" fillId="0" borderId="0" xfId="22" applyNumberFormat="1" applyFont="1" applyFill="1" applyBorder="1" applyAlignment="1">
      <alignment horizontal="left" vertical="center" indent="15"/>
      <protection/>
    </xf>
    <xf numFmtId="3" fontId="14" fillId="0" borderId="0" xfId="22" applyNumberFormat="1" applyFont="1" applyFill="1" applyBorder="1" applyAlignment="1">
      <alignment horizontal="left" vertical="center" indent="15"/>
      <protection/>
    </xf>
    <xf numFmtId="3" fontId="14" fillId="0" borderId="0" xfId="22" applyNumberFormat="1" applyFont="1" applyFill="1" applyBorder="1" applyAlignment="1">
      <alignment vertical="center" wrapText="1"/>
      <protection/>
    </xf>
    <xf numFmtId="3" fontId="14" fillId="0" borderId="0" xfId="22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 vertical="center" wrapText="1"/>
    </xf>
    <xf numFmtId="0" fontId="14" fillId="0" borderId="0" xfId="22" applyFont="1" applyFill="1" applyAlignment="1">
      <alignment horizontal="left" vertical="center" indent="15"/>
      <protection/>
    </xf>
    <xf numFmtId="3" fontId="15" fillId="0" borderId="4" xfId="22" applyNumberFormat="1" applyFont="1" applyFill="1" applyBorder="1" applyAlignment="1">
      <alignment vertical="center"/>
      <protection/>
    </xf>
    <xf numFmtId="3" fontId="15" fillId="0" borderId="4" xfId="22" applyNumberFormat="1" applyFont="1" applyFill="1" applyBorder="1" applyAlignment="1">
      <alignment horizontal="centerContinuous" vertical="center"/>
      <protection/>
    </xf>
    <xf numFmtId="3" fontId="14" fillId="0" borderId="2" xfId="22" applyNumberFormat="1" applyFont="1" applyFill="1" applyBorder="1" applyAlignment="1">
      <alignment horizontal="left" vertical="center"/>
      <protection/>
    </xf>
    <xf numFmtId="0" fontId="0" fillId="9" borderId="0" xfId="0" applyFill="1" applyAlignment="1">
      <alignment/>
    </xf>
    <xf numFmtId="178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179" fontId="0" fillId="0" borderId="9" xfId="0" applyNumberFormat="1" applyBorder="1" applyAlignment="1">
      <alignment/>
    </xf>
    <xf numFmtId="0" fontId="21" fillId="0" borderId="9" xfId="0" applyFon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178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179" fontId="0" fillId="0" borderId="12" xfId="0" applyNumberFormat="1" applyBorder="1" applyAlignment="1">
      <alignment/>
    </xf>
    <xf numFmtId="0" fontId="21" fillId="0" borderId="12" xfId="0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7" fillId="0" borderId="0" xfId="22" applyFont="1" applyBorder="1" applyAlignment="1">
      <alignment vertical="center"/>
      <protection/>
    </xf>
    <xf numFmtId="0" fontId="14" fillId="0" borderId="0" xfId="22" applyFont="1" applyFill="1" applyBorder="1" applyAlignment="1">
      <alignment vertical="center"/>
      <protection/>
    </xf>
    <xf numFmtId="3" fontId="14" fillId="0" borderId="2" xfId="23" applyNumberFormat="1" applyFont="1" applyFill="1" applyBorder="1" applyAlignment="1">
      <alignment horizontal="left" vertical="center" indent="1"/>
      <protection/>
    </xf>
    <xf numFmtId="0" fontId="7" fillId="0" borderId="3" xfId="22" applyFont="1" applyBorder="1" applyAlignment="1">
      <alignment vertical="center"/>
      <protection/>
    </xf>
    <xf numFmtId="0" fontId="14" fillId="0" borderId="0" xfId="22" applyFont="1" applyBorder="1" applyAlignment="1">
      <alignment vertical="center"/>
      <protection/>
    </xf>
    <xf numFmtId="0" fontId="7" fillId="0" borderId="0" xfId="22" applyBorder="1" applyAlignment="1">
      <alignment vertical="center"/>
      <protection/>
    </xf>
    <xf numFmtId="0" fontId="14" fillId="0" borderId="0" xfId="0" applyFont="1" applyFill="1" applyBorder="1" applyAlignment="1">
      <alignment vertical="center" wrapText="1"/>
    </xf>
    <xf numFmtId="3" fontId="12" fillId="0" borderId="2" xfId="23" applyNumberFormat="1" applyFont="1" applyFill="1" applyBorder="1" applyAlignment="1">
      <alignment horizontal="centerContinuous" vertical="center"/>
      <protection/>
    </xf>
    <xf numFmtId="0" fontId="7" fillId="0" borderId="2" xfId="23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left" vertical="center" indent="15"/>
      <protection/>
    </xf>
    <xf numFmtId="0" fontId="7" fillId="0" borderId="2" xfId="22" applyFont="1" applyFill="1" applyBorder="1" applyAlignment="1">
      <alignment vertical="center"/>
      <protection/>
    </xf>
    <xf numFmtId="0" fontId="7" fillId="0" borderId="2" xfId="22" applyFont="1" applyFill="1" applyBorder="1" applyAlignment="1">
      <alignment horizontal="left" vertical="center" indent="15"/>
      <protection/>
    </xf>
    <xf numFmtId="0" fontId="7" fillId="0" borderId="3" xfId="22" applyFont="1" applyFill="1" applyBorder="1" applyAlignment="1">
      <alignment vertical="center"/>
      <protection/>
    </xf>
    <xf numFmtId="0" fontId="7" fillId="0" borderId="3" xfId="22" applyFont="1" applyFill="1" applyBorder="1" applyAlignment="1">
      <alignment horizontal="left" vertical="center" indent="15"/>
      <protection/>
    </xf>
    <xf numFmtId="3" fontId="14" fillId="0" borderId="3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12" fillId="0" borderId="14" xfId="23" applyNumberFormat="1" applyFont="1" applyFill="1" applyBorder="1" applyAlignment="1">
      <alignment horizontal="centerContinuous" vertical="center"/>
      <protection/>
    </xf>
    <xf numFmtId="3" fontId="12" fillId="0" borderId="2" xfId="23" applyNumberFormat="1" applyFont="1" applyFill="1" applyBorder="1" applyAlignment="1">
      <alignment vertical="center"/>
      <protection/>
    </xf>
    <xf numFmtId="3" fontId="7" fillId="0" borderId="2" xfId="0" applyNumberFormat="1" applyFont="1" applyFill="1" applyBorder="1" applyAlignment="1">
      <alignment vertical="center" wrapText="1"/>
    </xf>
    <xf numFmtId="3" fontId="14" fillId="0" borderId="2" xfId="23" applyNumberFormat="1" applyFont="1" applyFill="1" applyBorder="1" applyAlignment="1">
      <alignment vertical="center"/>
      <protection/>
    </xf>
    <xf numFmtId="3" fontId="15" fillId="0" borderId="2" xfId="23" applyNumberFormat="1" applyFont="1" applyFill="1" applyBorder="1" applyAlignment="1">
      <alignment vertical="center"/>
      <protection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23" applyFont="1" applyFill="1" applyBorder="1" applyAlignment="1">
      <alignment vertical="center"/>
      <protection/>
    </xf>
    <xf numFmtId="0" fontId="7" fillId="0" borderId="2" xfId="23" applyFont="1" applyFill="1" applyBorder="1" applyAlignment="1">
      <alignment horizontal="right" vertical="center"/>
      <protection/>
    </xf>
    <xf numFmtId="0" fontId="7" fillId="0" borderId="0" xfId="23" applyFill="1" applyAlignment="1">
      <alignment/>
      <protection/>
    </xf>
    <xf numFmtId="3" fontId="14" fillId="0" borderId="0" xfId="23" applyNumberFormat="1" applyFont="1" applyFill="1" applyAlignment="1">
      <alignment horizontal="left" vertical="center"/>
      <protection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 quotePrefix="1">
      <alignment horizontal="left" vertical="center"/>
    </xf>
    <xf numFmtId="0" fontId="7" fillId="0" borderId="0" xfId="23" applyFill="1" applyAlignment="1">
      <alignment horizontal="left" indent="1"/>
      <protection/>
    </xf>
    <xf numFmtId="0" fontId="7" fillId="0" borderId="0" xfId="23" applyFill="1" applyAlignment="1">
      <alignment horizontal="left" vertical="center" indent="1"/>
      <protection/>
    </xf>
    <xf numFmtId="3" fontId="7" fillId="0" borderId="0" xfId="23" applyNumberFormat="1" applyFont="1" applyFill="1" applyAlignment="1">
      <alignment horizontal="left" vertical="center" indent="1"/>
      <protection/>
    </xf>
    <xf numFmtId="0" fontId="7" fillId="0" borderId="0" xfId="23" applyFont="1" applyFill="1" applyAlignment="1">
      <alignment horizontal="left" indent="1"/>
      <protection/>
    </xf>
    <xf numFmtId="0" fontId="14" fillId="0" borderId="0" xfId="0" applyFont="1" applyBorder="1" applyAlignment="1">
      <alignment vertical="center" wrapText="1"/>
    </xf>
    <xf numFmtId="3" fontId="15" fillId="0" borderId="3" xfId="22" applyNumberFormat="1" applyFont="1" applyFill="1" applyBorder="1" applyAlignment="1">
      <alignment horizontal="centerContinuous" vertical="center"/>
      <protection/>
    </xf>
    <xf numFmtId="3" fontId="10" fillId="0" borderId="3" xfId="22" applyNumberFormat="1" applyFont="1" applyFill="1" applyBorder="1" applyAlignment="1">
      <alignment vertical="top"/>
      <protection/>
    </xf>
    <xf numFmtId="3" fontId="15" fillId="0" borderId="3" xfId="22" applyNumberFormat="1" applyFont="1" applyFill="1" applyBorder="1" applyAlignment="1">
      <alignment vertical="top"/>
      <protection/>
    </xf>
    <xf numFmtId="3" fontId="14" fillId="0" borderId="3" xfId="22" applyNumberFormat="1" applyFont="1" applyFill="1" applyBorder="1" applyAlignment="1">
      <alignment vertical="top"/>
      <protection/>
    </xf>
    <xf numFmtId="3" fontId="10" fillId="0" borderId="3" xfId="23" applyNumberFormat="1" applyFont="1" applyFill="1" applyBorder="1" applyAlignment="1">
      <alignment vertical="center"/>
      <protection/>
    </xf>
    <xf numFmtId="3" fontId="15" fillId="0" borderId="3" xfId="23" applyNumberFormat="1" applyFont="1" applyFill="1" applyBorder="1" applyAlignment="1">
      <alignment horizontal="left" vertical="center" indent="1"/>
      <protection/>
    </xf>
    <xf numFmtId="0" fontId="7" fillId="0" borderId="0" xfId="23" applyFont="1" applyFill="1" applyAlignment="1">
      <alignment horizontal="left" vertical="center"/>
      <protection/>
    </xf>
    <xf numFmtId="0" fontId="7" fillId="0" borderId="0" xfId="23" applyFont="1" applyFill="1" applyAlignment="1" quotePrefix="1">
      <alignment horizontal="left" vertical="center"/>
      <protection/>
    </xf>
    <xf numFmtId="0" fontId="7" fillId="0" borderId="0" xfId="23" applyNumberFormat="1" applyFont="1" applyFill="1" applyAlignment="1">
      <alignment horizontal="left" vertical="center"/>
      <protection/>
    </xf>
    <xf numFmtId="0" fontId="14" fillId="0" borderId="0" xfId="22" applyFont="1" applyFill="1" applyAlignment="1">
      <alignment horizontal="left" vertical="center"/>
      <protection/>
    </xf>
    <xf numFmtId="3" fontId="11" fillId="0" borderId="0" xfId="23" applyNumberFormat="1" applyFont="1" applyFill="1" applyBorder="1" applyAlignment="1">
      <alignment horizontal="left" vertical="center" indent="1"/>
      <protection/>
    </xf>
    <xf numFmtId="3" fontId="13" fillId="0" borderId="0" xfId="23" applyNumberFormat="1" applyFont="1" applyFill="1" applyAlignment="1">
      <alignment/>
      <protection/>
    </xf>
    <xf numFmtId="0" fontId="7" fillId="0" borderId="0" xfId="23" applyFill="1" applyAlignment="1">
      <alignment horizontal="left" vertical="center" wrapText="1" indent="1"/>
      <protection/>
    </xf>
    <xf numFmtId="3" fontId="12" fillId="0" borderId="0" xfId="23" applyNumberFormat="1" applyFont="1" applyFill="1" applyBorder="1" applyAlignment="1">
      <alignment horizontal="right" vertical="center"/>
      <protection/>
    </xf>
    <xf numFmtId="3" fontId="12" fillId="0" borderId="3" xfId="23" applyNumberFormat="1" applyFont="1" applyFill="1" applyBorder="1" applyAlignment="1">
      <alignment horizontal="right" vertical="center"/>
      <protection/>
    </xf>
    <xf numFmtId="0" fontId="12" fillId="0" borderId="0" xfId="23" applyFont="1" applyFill="1" applyBorder="1" applyAlignment="1">
      <alignment horizontal="right" vertical="center"/>
      <protection/>
    </xf>
    <xf numFmtId="0" fontId="12" fillId="0" borderId="3" xfId="23" applyFont="1" applyFill="1" applyBorder="1" applyAlignment="1">
      <alignment horizontal="right" vertical="center"/>
      <protection/>
    </xf>
    <xf numFmtId="0" fontId="7" fillId="0" borderId="0" xfId="23" applyFill="1" applyAlignment="1">
      <alignment vertical="center" wrapText="1"/>
      <protection/>
    </xf>
    <xf numFmtId="0" fontId="7" fillId="0" borderId="0" xfId="23" applyFont="1" applyFill="1" applyAlignment="1">
      <alignment horizontal="left" vertical="center" wrapText="1" indent="1"/>
      <protection/>
    </xf>
    <xf numFmtId="0" fontId="12" fillId="0" borderId="2" xfId="23" applyFont="1" applyFill="1" applyBorder="1" applyAlignment="1">
      <alignment horizontal="right" vertical="center"/>
      <protection/>
    </xf>
    <xf numFmtId="3" fontId="12" fillId="0" borderId="2" xfId="23" applyNumberFormat="1" applyFont="1" applyFill="1" applyBorder="1" applyAlignment="1">
      <alignment horizontal="right" vertical="center"/>
      <protection/>
    </xf>
    <xf numFmtId="3" fontId="15" fillId="0" borderId="2" xfId="23" applyNumberFormat="1" applyFont="1" applyFill="1" applyBorder="1" applyAlignment="1">
      <alignment horizontal="center" vertical="center"/>
      <protection/>
    </xf>
    <xf numFmtId="3" fontId="15" fillId="0" borderId="3" xfId="23" applyNumberFormat="1" applyFont="1" applyFill="1" applyBorder="1" applyAlignment="1">
      <alignment horizontal="center" vertical="center"/>
      <protection/>
    </xf>
    <xf numFmtId="3" fontId="15" fillId="0" borderId="0" xfId="23" applyNumberFormat="1" applyFont="1" applyFill="1" applyBorder="1" applyAlignment="1">
      <alignment horizontal="center" vertical="center"/>
      <protection/>
    </xf>
    <xf numFmtId="0" fontId="12" fillId="0" borderId="4" xfId="22" applyFont="1" applyBorder="1" applyAlignment="1">
      <alignment horizontal="center" vertical="center"/>
      <protection/>
    </xf>
    <xf numFmtId="3" fontId="12" fillId="0" borderId="4" xfId="2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7" borderId="0" xfId="0" applyFont="1" applyFill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P3 1999-00 Budget-2" xfId="21"/>
    <cellStyle name="Normal_Specific Purpose Payments tables" xfId="22"/>
    <cellStyle name="Normal_Specific Purpose Payments tables - no nfp" xfId="23"/>
    <cellStyle name="Percent" xfId="24"/>
    <cellStyle name="Table Footnotes" xfId="25"/>
    <cellStyle name="Table Heading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87"/>
  <sheetViews>
    <sheetView showGridLines="0" tabSelected="1" zoomScaleSheetLayoutView="100" workbookViewId="0" topLeftCell="A1">
      <selection activeCell="A1" sqref="A1"/>
    </sheetView>
  </sheetViews>
  <sheetFormatPr defaultColWidth="9.140625" defaultRowHeight="11.25" customHeight="1"/>
  <cols>
    <col min="1" max="1" width="2.28125" style="18" customWidth="1"/>
    <col min="2" max="2" width="63.140625" style="123" customWidth="1"/>
    <col min="3" max="7" width="8.421875" style="18" customWidth="1"/>
    <col min="8" max="8" width="11.57421875" style="44" customWidth="1"/>
    <col min="9" max="10" width="8.00390625" style="44" customWidth="1"/>
    <col min="11" max="11" width="15.140625" style="44" customWidth="1"/>
    <col min="12" max="13" width="8.00390625" style="44" customWidth="1"/>
    <col min="14" max="16384" width="8.00390625" style="18" customWidth="1"/>
  </cols>
  <sheetData>
    <row r="1" spans="1:13" s="10" customFormat="1" ht="12.75" customHeight="1">
      <c r="A1" s="6" t="s">
        <v>255</v>
      </c>
      <c r="B1" s="117"/>
      <c r="C1" s="7"/>
      <c r="D1" s="8"/>
      <c r="E1" s="8"/>
      <c r="F1" s="8"/>
      <c r="G1" s="8"/>
      <c r="H1" s="44"/>
      <c r="I1" s="169"/>
      <c r="J1" s="44"/>
      <c r="K1" s="44"/>
      <c r="L1" s="44"/>
      <c r="M1" s="44"/>
    </row>
    <row r="2" spans="1:13" s="14" customFormat="1" ht="12.75" customHeight="1">
      <c r="A2" s="11" t="s">
        <v>254</v>
      </c>
      <c r="B2" s="118"/>
      <c r="C2" s="12" t="s">
        <v>237</v>
      </c>
      <c r="D2" s="13"/>
      <c r="E2" s="13"/>
      <c r="F2" s="13"/>
      <c r="G2" s="13"/>
      <c r="H2" s="44"/>
      <c r="I2" s="44"/>
      <c r="J2" s="44"/>
      <c r="K2" s="44"/>
      <c r="L2" s="44"/>
      <c r="M2" s="44"/>
    </row>
    <row r="3" spans="1:7" ht="11.25" customHeight="1">
      <c r="A3" s="15" t="s">
        <v>469</v>
      </c>
      <c r="B3" s="119"/>
      <c r="C3" s="16"/>
      <c r="D3" s="17"/>
      <c r="E3" s="17"/>
      <c r="F3" s="17"/>
      <c r="G3" s="17"/>
    </row>
    <row r="4" spans="1:7" ht="11.25" customHeight="1">
      <c r="A4" s="27" t="s">
        <v>470</v>
      </c>
      <c r="B4" s="192"/>
      <c r="C4" s="26" t="s">
        <v>471</v>
      </c>
      <c r="D4" s="26" t="s">
        <v>472</v>
      </c>
      <c r="E4" s="26" t="s">
        <v>473</v>
      </c>
      <c r="F4" s="26" t="s">
        <v>474</v>
      </c>
      <c r="G4" s="26" t="s">
        <v>655</v>
      </c>
    </row>
    <row r="5" spans="1:7" ht="11.25" customHeight="1">
      <c r="A5" s="20" t="s">
        <v>475</v>
      </c>
      <c r="B5" s="121"/>
      <c r="C5" s="20"/>
      <c r="D5" s="21"/>
      <c r="E5" s="21"/>
      <c r="F5" s="21"/>
      <c r="G5" s="21"/>
    </row>
    <row r="6" spans="1:7" ht="11.25" customHeight="1">
      <c r="A6" s="275" t="s">
        <v>476</v>
      </c>
      <c r="B6" s="276"/>
      <c r="C6" s="276"/>
      <c r="D6" s="276"/>
      <c r="E6" s="276"/>
      <c r="F6" s="276"/>
      <c r="G6" s="276"/>
    </row>
    <row r="7" spans="1:7" ht="11.25" customHeight="1">
      <c r="A7" s="189" t="s">
        <v>477</v>
      </c>
      <c r="B7" s="188"/>
      <c r="C7" s="17"/>
      <c r="D7" s="17"/>
      <c r="E7" s="17"/>
      <c r="F7" s="17"/>
      <c r="G7" s="17"/>
    </row>
    <row r="8" spans="1:7" ht="11.25" customHeight="1">
      <c r="A8" s="190" t="s">
        <v>746</v>
      </c>
      <c r="B8" s="126"/>
      <c r="C8" s="29">
        <v>39537</v>
      </c>
      <c r="D8" s="29">
        <v>41028</v>
      </c>
      <c r="E8" s="29" t="s">
        <v>745</v>
      </c>
      <c r="F8" s="29" t="s">
        <v>745</v>
      </c>
      <c r="G8" s="29" t="s">
        <v>745</v>
      </c>
    </row>
    <row r="9" spans="1:7" ht="11.25" customHeight="1">
      <c r="A9" s="31"/>
      <c r="B9" s="131" t="s">
        <v>479</v>
      </c>
      <c r="C9" s="29"/>
      <c r="D9" s="29"/>
      <c r="E9" s="29"/>
      <c r="F9" s="29"/>
      <c r="G9" s="29"/>
    </row>
    <row r="10" spans="1:7" ht="11.25" customHeight="1">
      <c r="A10" s="31"/>
      <c r="B10" s="131" t="s">
        <v>480</v>
      </c>
      <c r="C10" s="29"/>
      <c r="D10" s="29"/>
      <c r="E10" s="29"/>
      <c r="F10" s="29"/>
      <c r="G10" s="29"/>
    </row>
    <row r="11" spans="1:7" ht="11.25" customHeight="1">
      <c r="A11" s="30" t="s">
        <v>550</v>
      </c>
      <c r="B11" s="126"/>
      <c r="C11" s="29">
        <v>817</v>
      </c>
      <c r="D11" s="29">
        <v>833</v>
      </c>
      <c r="E11" s="29">
        <v>850</v>
      </c>
      <c r="F11" s="29">
        <v>867</v>
      </c>
      <c r="G11" s="29">
        <v>884</v>
      </c>
    </row>
    <row r="12" spans="1:7" ht="11.25" customHeight="1">
      <c r="A12" s="31"/>
      <c r="B12" s="131" t="s">
        <v>481</v>
      </c>
      <c r="C12" s="29"/>
      <c r="D12" s="29"/>
      <c r="E12" s="29"/>
      <c r="F12" s="29"/>
      <c r="G12" s="29"/>
    </row>
    <row r="13" spans="1:7" ht="11.25" customHeight="1">
      <c r="A13" s="31"/>
      <c r="B13" s="131" t="s">
        <v>256</v>
      </c>
      <c r="C13" s="29"/>
      <c r="D13" s="29"/>
      <c r="E13" s="29"/>
      <c r="F13" s="29"/>
      <c r="G13" s="29"/>
    </row>
    <row r="14" spans="1:7" ht="11.25" customHeight="1">
      <c r="A14" s="31"/>
      <c r="B14" s="131" t="s">
        <v>694</v>
      </c>
      <c r="C14" s="29"/>
      <c r="D14" s="29"/>
      <c r="E14" s="29"/>
      <c r="F14" s="29"/>
      <c r="G14" s="29"/>
    </row>
    <row r="15" spans="1:7" ht="11.25" customHeight="1">
      <c r="A15" s="31"/>
      <c r="B15" s="196" t="s">
        <v>695</v>
      </c>
      <c r="C15" s="29"/>
      <c r="D15" s="29"/>
      <c r="E15" s="29"/>
      <c r="F15" s="29"/>
      <c r="G15" s="29"/>
    </row>
    <row r="16" spans="1:7" ht="11.25" customHeight="1">
      <c r="A16" s="31"/>
      <c r="B16" s="131" t="s">
        <v>696</v>
      </c>
      <c r="C16" s="29"/>
      <c r="D16" s="29"/>
      <c r="E16" s="29"/>
      <c r="F16" s="29"/>
      <c r="G16" s="29"/>
    </row>
    <row r="17" spans="1:7" ht="11.25" customHeight="1">
      <c r="A17" s="30" t="s">
        <v>302</v>
      </c>
      <c r="B17" s="30"/>
      <c r="C17" s="29">
        <v>4467</v>
      </c>
      <c r="D17" s="29">
        <v>15234</v>
      </c>
      <c r="E17" s="29">
        <v>22265</v>
      </c>
      <c r="F17" s="29">
        <v>384</v>
      </c>
      <c r="G17" s="29">
        <v>0</v>
      </c>
    </row>
    <row r="18" spans="1:7" ht="11.25" customHeight="1">
      <c r="A18" s="30"/>
      <c r="B18" s="125" t="s">
        <v>697</v>
      </c>
      <c r="C18" s="29"/>
      <c r="D18" s="29"/>
      <c r="E18" s="29"/>
      <c r="F18" s="29"/>
      <c r="G18" s="29"/>
    </row>
    <row r="19" spans="1:7" ht="11.25" customHeight="1">
      <c r="A19" s="30"/>
      <c r="B19" s="131" t="s">
        <v>698</v>
      </c>
      <c r="C19" s="29"/>
      <c r="D19" s="29"/>
      <c r="E19" s="29"/>
      <c r="F19" s="29"/>
      <c r="G19" s="29"/>
    </row>
    <row r="20" spans="1:7" ht="11.25" customHeight="1">
      <c r="A20" s="30"/>
      <c r="B20" s="131" t="s">
        <v>699</v>
      </c>
      <c r="C20" s="29"/>
      <c r="D20" s="29"/>
      <c r="E20" s="29"/>
      <c r="F20" s="29"/>
      <c r="G20" s="29"/>
    </row>
    <row r="21" spans="1:7" ht="11.25" customHeight="1">
      <c r="A21" s="30"/>
      <c r="B21" s="191" t="s">
        <v>700</v>
      </c>
      <c r="C21" s="29"/>
      <c r="D21" s="29"/>
      <c r="E21" s="29"/>
      <c r="F21" s="29"/>
      <c r="G21" s="29"/>
    </row>
    <row r="22" spans="1:7" ht="11.25" customHeight="1">
      <c r="A22" s="30"/>
      <c r="B22" s="191" t="s">
        <v>701</v>
      </c>
      <c r="C22" s="29"/>
      <c r="D22" s="29"/>
      <c r="E22" s="29"/>
      <c r="F22" s="29"/>
      <c r="G22" s="29"/>
    </row>
    <row r="23" spans="1:7" ht="11.25" customHeight="1">
      <c r="A23" s="30" t="s">
        <v>214</v>
      </c>
      <c r="B23" s="30"/>
      <c r="C23" s="29">
        <v>600</v>
      </c>
      <c r="D23" s="29">
        <v>0</v>
      </c>
      <c r="E23" s="29">
        <v>0</v>
      </c>
      <c r="F23" s="29">
        <v>0</v>
      </c>
      <c r="G23" s="29">
        <v>0</v>
      </c>
    </row>
    <row r="24" spans="1:7" ht="11.25" customHeight="1">
      <c r="A24" s="30"/>
      <c r="B24" s="125" t="s">
        <v>482</v>
      </c>
      <c r="C24" s="29"/>
      <c r="D24" s="29"/>
      <c r="E24" s="29"/>
      <c r="F24" s="29"/>
      <c r="G24" s="29"/>
    </row>
    <row r="25" spans="1:7" ht="11.25" customHeight="1">
      <c r="A25" s="30"/>
      <c r="B25" s="131" t="s">
        <v>702</v>
      </c>
      <c r="C25" s="29"/>
      <c r="D25" s="29"/>
      <c r="E25" s="29"/>
      <c r="F25" s="29"/>
      <c r="G25" s="29"/>
    </row>
    <row r="26" spans="1:7" ht="11.25" customHeight="1">
      <c r="A26" s="30"/>
      <c r="B26" s="131" t="s">
        <v>303</v>
      </c>
      <c r="C26" s="29"/>
      <c r="D26" s="29"/>
      <c r="E26" s="29"/>
      <c r="F26" s="29"/>
      <c r="G26" s="29"/>
    </row>
    <row r="27" spans="1:7" ht="11.25" customHeight="1">
      <c r="A27" s="30"/>
      <c r="B27" s="191" t="s">
        <v>703</v>
      </c>
      <c r="C27" s="29"/>
      <c r="D27" s="29"/>
      <c r="E27" s="29"/>
      <c r="F27" s="29"/>
      <c r="G27" s="29"/>
    </row>
    <row r="28" spans="1:7" ht="11.25" customHeight="1">
      <c r="A28" s="30" t="s">
        <v>304</v>
      </c>
      <c r="B28" s="137"/>
      <c r="C28" s="29">
        <v>282</v>
      </c>
      <c r="D28" s="29">
        <v>0</v>
      </c>
      <c r="E28" s="29">
        <v>0</v>
      </c>
      <c r="F28" s="29">
        <v>0</v>
      </c>
      <c r="G28" s="29">
        <v>0</v>
      </c>
    </row>
    <row r="29" spans="1:7" ht="11.25" customHeight="1">
      <c r="A29" s="30"/>
      <c r="B29" s="125" t="s">
        <v>185</v>
      </c>
      <c r="C29" s="29"/>
      <c r="D29" s="29"/>
      <c r="E29" s="29"/>
      <c r="F29" s="29"/>
      <c r="G29" s="29"/>
    </row>
    <row r="30" spans="1:7" ht="11.25" customHeight="1">
      <c r="A30" s="30"/>
      <c r="B30" s="125" t="s">
        <v>215</v>
      </c>
      <c r="C30" s="29"/>
      <c r="D30" s="29"/>
      <c r="E30" s="29"/>
      <c r="F30" s="29"/>
      <c r="G30" s="29"/>
    </row>
    <row r="31" spans="1:7" ht="11.25" customHeight="1">
      <c r="A31" s="30"/>
      <c r="B31" s="125" t="s">
        <v>216</v>
      </c>
      <c r="C31" s="29"/>
      <c r="D31" s="29"/>
      <c r="E31" s="29"/>
      <c r="F31" s="29"/>
      <c r="G31" s="29"/>
    </row>
    <row r="32" spans="1:7" ht="11.25" customHeight="1">
      <c r="A32" s="30" t="s">
        <v>485</v>
      </c>
      <c r="B32" s="30"/>
      <c r="C32" s="29">
        <v>4000</v>
      </c>
      <c r="D32" s="29">
        <v>5318</v>
      </c>
      <c r="E32" s="29">
        <v>0</v>
      </c>
      <c r="F32" s="29">
        <v>0</v>
      </c>
      <c r="G32" s="29">
        <v>0</v>
      </c>
    </row>
    <row r="33" spans="1:7" ht="11.25" customHeight="1">
      <c r="A33" s="30"/>
      <c r="B33" s="131" t="s">
        <v>704</v>
      </c>
      <c r="C33" s="29"/>
      <c r="D33" s="29"/>
      <c r="E33" s="29"/>
      <c r="F33" s="29"/>
      <c r="G33" s="29"/>
    </row>
    <row r="34" spans="1:7" ht="11.25" customHeight="1">
      <c r="A34" s="69"/>
      <c r="B34" s="185" t="s">
        <v>305</v>
      </c>
      <c r="C34" s="21"/>
      <c r="D34" s="21"/>
      <c r="E34" s="21"/>
      <c r="F34" s="21"/>
      <c r="G34" s="21"/>
    </row>
    <row r="35" spans="1:7" ht="3" customHeight="1">
      <c r="A35" s="189"/>
      <c r="B35" s="170"/>
      <c r="C35" s="160"/>
      <c r="D35" s="160"/>
      <c r="E35" s="160"/>
      <c r="F35" s="160"/>
      <c r="G35" s="160"/>
    </row>
    <row r="36" spans="1:13" s="33" customFormat="1" ht="12.75" customHeight="1">
      <c r="A36" s="6" t="s">
        <v>255</v>
      </c>
      <c r="B36" s="128"/>
      <c r="C36" s="32"/>
      <c r="D36" s="32"/>
      <c r="E36" s="32"/>
      <c r="F36" s="32"/>
      <c r="G36" s="32"/>
      <c r="H36" s="44"/>
      <c r="I36" s="44"/>
      <c r="J36" s="44"/>
      <c r="K36" s="44"/>
      <c r="L36" s="44"/>
      <c r="M36" s="44"/>
    </row>
    <row r="37" spans="1:13" s="33" customFormat="1" ht="12.75" customHeight="1">
      <c r="A37" s="34" t="s">
        <v>664</v>
      </c>
      <c r="B37" s="129"/>
      <c r="C37" s="35"/>
      <c r="D37" s="35"/>
      <c r="E37" s="35"/>
      <c r="F37" s="35"/>
      <c r="G37" s="35"/>
      <c r="H37" s="44"/>
      <c r="I37" s="44"/>
      <c r="J37" s="44"/>
      <c r="K37" s="44"/>
      <c r="L37" s="44"/>
      <c r="M37" s="44"/>
    </row>
    <row r="38" spans="1:7" ht="11.25" customHeight="1">
      <c r="A38" s="42" t="s">
        <v>469</v>
      </c>
      <c r="B38" s="124"/>
      <c r="C38" s="28"/>
      <c r="D38" s="29"/>
      <c r="E38" s="29"/>
      <c r="F38" s="29"/>
      <c r="G38" s="29"/>
    </row>
    <row r="39" spans="1:7" ht="11.25" customHeight="1">
      <c r="A39" s="3" t="s">
        <v>470</v>
      </c>
      <c r="B39" s="120"/>
      <c r="C39" s="19" t="s">
        <v>471</v>
      </c>
      <c r="D39" s="19" t="s">
        <v>472</v>
      </c>
      <c r="E39" s="19" t="s">
        <v>473</v>
      </c>
      <c r="F39" s="19" t="s">
        <v>474</v>
      </c>
      <c r="G39" s="19" t="s">
        <v>655</v>
      </c>
    </row>
    <row r="40" spans="1:7" ht="11.25" customHeight="1">
      <c r="A40" s="28" t="s">
        <v>475</v>
      </c>
      <c r="B40" s="130"/>
      <c r="C40" s="28"/>
      <c r="D40" s="29"/>
      <c r="E40" s="29"/>
      <c r="F40" s="29"/>
      <c r="G40" s="29"/>
    </row>
    <row r="41" spans="1:13" s="33" customFormat="1" ht="11.25" customHeight="1">
      <c r="A41" s="193" t="s">
        <v>476</v>
      </c>
      <c r="B41" s="194"/>
      <c r="C41" s="194"/>
      <c r="D41" s="194"/>
      <c r="E41" s="194"/>
      <c r="F41" s="194"/>
      <c r="G41" s="194"/>
      <c r="H41" s="44"/>
      <c r="I41" s="44"/>
      <c r="J41" s="44"/>
      <c r="K41" s="44"/>
      <c r="L41" s="44"/>
      <c r="M41" s="44"/>
    </row>
    <row r="42" spans="1:7" ht="11.25" customHeight="1">
      <c r="A42" s="189" t="s">
        <v>553</v>
      </c>
      <c r="B42" s="188"/>
      <c r="C42" s="17"/>
      <c r="D42" s="17"/>
      <c r="E42" s="17"/>
      <c r="F42" s="17"/>
      <c r="G42" s="17"/>
    </row>
    <row r="43" spans="1:7" ht="11.25" customHeight="1">
      <c r="A43" s="27" t="s">
        <v>554</v>
      </c>
      <c r="B43" s="124"/>
      <c r="C43" s="29">
        <v>1795605</v>
      </c>
      <c r="D43" s="29">
        <v>1931581</v>
      </c>
      <c r="E43" s="29" t="s">
        <v>745</v>
      </c>
      <c r="F43" s="29" t="s">
        <v>745</v>
      </c>
      <c r="G43" s="29" t="s">
        <v>745</v>
      </c>
    </row>
    <row r="44" spans="1:7" ht="11.25" customHeight="1">
      <c r="A44" s="28"/>
      <c r="B44" s="125" t="s">
        <v>705</v>
      </c>
      <c r="C44" s="29"/>
      <c r="D44" s="29"/>
      <c r="E44" s="29"/>
      <c r="F44" s="29"/>
      <c r="G44" s="29"/>
    </row>
    <row r="45" spans="1:7" ht="11.25" customHeight="1">
      <c r="A45" s="28"/>
      <c r="B45" s="131" t="s">
        <v>706</v>
      </c>
      <c r="C45" s="29"/>
      <c r="D45" s="29"/>
      <c r="E45" s="29"/>
      <c r="F45" s="29"/>
      <c r="G45" s="29"/>
    </row>
    <row r="46" spans="1:7" ht="11.25" customHeight="1">
      <c r="A46" s="28"/>
      <c r="B46" s="131" t="s">
        <v>707</v>
      </c>
      <c r="C46" s="29"/>
      <c r="D46" s="29"/>
      <c r="E46" s="29"/>
      <c r="F46" s="29"/>
      <c r="G46" s="29"/>
    </row>
    <row r="47" spans="1:7" ht="11.25" customHeight="1">
      <c r="A47" s="28"/>
      <c r="B47" s="131" t="s">
        <v>708</v>
      </c>
      <c r="C47" s="29"/>
      <c r="D47" s="29"/>
      <c r="E47" s="29"/>
      <c r="F47" s="29"/>
      <c r="G47" s="29"/>
    </row>
    <row r="48" spans="1:7" ht="11.25" customHeight="1">
      <c r="A48" s="27" t="s">
        <v>555</v>
      </c>
      <c r="B48" s="124"/>
      <c r="C48" s="29">
        <v>5082265</v>
      </c>
      <c r="D48" s="29">
        <v>5509193</v>
      </c>
      <c r="E48" s="29" t="s">
        <v>745</v>
      </c>
      <c r="F48" s="29" t="s">
        <v>745</v>
      </c>
      <c r="G48" s="29" t="s">
        <v>745</v>
      </c>
    </row>
    <row r="49" spans="1:7" ht="11.25" customHeight="1">
      <c r="A49" s="28"/>
      <c r="B49" s="125" t="s">
        <v>709</v>
      </c>
      <c r="C49" s="29"/>
      <c r="D49" s="29"/>
      <c r="E49" s="29"/>
      <c r="F49" s="29"/>
      <c r="G49" s="29"/>
    </row>
    <row r="50" spans="1:7" ht="11.25" customHeight="1">
      <c r="A50" s="28"/>
      <c r="B50" s="131" t="s">
        <v>706</v>
      </c>
      <c r="C50" s="29"/>
      <c r="D50" s="29"/>
      <c r="E50" s="29"/>
      <c r="F50" s="29"/>
      <c r="G50" s="29"/>
    </row>
    <row r="51" spans="1:7" ht="11.25" customHeight="1">
      <c r="A51" s="28"/>
      <c r="B51" s="131" t="s">
        <v>707</v>
      </c>
      <c r="C51" s="29"/>
      <c r="D51" s="29"/>
      <c r="E51" s="29"/>
      <c r="F51" s="29"/>
      <c r="G51" s="29"/>
    </row>
    <row r="52" spans="1:7" ht="11.25" customHeight="1">
      <c r="A52" s="28"/>
      <c r="B52" s="131" t="s">
        <v>708</v>
      </c>
      <c r="C52" s="29"/>
      <c r="D52" s="29"/>
      <c r="E52" s="29"/>
      <c r="F52" s="29"/>
      <c r="G52" s="29"/>
    </row>
    <row r="53" spans="1:7" ht="11.25" customHeight="1">
      <c r="A53" s="30" t="s">
        <v>91</v>
      </c>
      <c r="B53" s="126"/>
      <c r="C53" s="29">
        <v>1239776</v>
      </c>
      <c r="D53" s="29">
        <v>1256372</v>
      </c>
      <c r="E53" s="29" t="s">
        <v>745</v>
      </c>
      <c r="F53" s="29" t="s">
        <v>745</v>
      </c>
      <c r="G53" s="29" t="s">
        <v>745</v>
      </c>
    </row>
    <row r="54" spans="1:7" ht="11.25" customHeight="1">
      <c r="A54" s="31"/>
      <c r="B54" s="127" t="s">
        <v>556</v>
      </c>
      <c r="C54" s="29"/>
      <c r="D54" s="29"/>
      <c r="E54" s="29"/>
      <c r="F54" s="29"/>
      <c r="G54" s="29"/>
    </row>
    <row r="55" spans="1:7" ht="11.25" customHeight="1">
      <c r="A55" s="27" t="s">
        <v>557</v>
      </c>
      <c r="B55" s="124"/>
      <c r="C55" s="29">
        <v>432189</v>
      </c>
      <c r="D55" s="29">
        <v>472318</v>
      </c>
      <c r="E55" s="29" t="s">
        <v>745</v>
      </c>
      <c r="F55" s="29" t="s">
        <v>745</v>
      </c>
      <c r="G55" s="29" t="s">
        <v>745</v>
      </c>
    </row>
    <row r="56" spans="1:7" ht="11.25" customHeight="1">
      <c r="A56" s="28"/>
      <c r="B56" s="125" t="s">
        <v>257</v>
      </c>
      <c r="C56" s="29"/>
      <c r="D56" s="29"/>
      <c r="E56" s="29"/>
      <c r="F56" s="29"/>
      <c r="G56" s="29"/>
    </row>
    <row r="57" spans="1:7" ht="11.25" customHeight="1">
      <c r="A57" s="28"/>
      <c r="B57" s="125" t="s">
        <v>710</v>
      </c>
      <c r="C57" s="36"/>
      <c r="D57" s="29"/>
      <c r="E57" s="29"/>
      <c r="F57" s="29"/>
      <c r="G57" s="29"/>
    </row>
    <row r="58" spans="1:7" ht="11.25" customHeight="1">
      <c r="A58" s="28"/>
      <c r="B58" s="125" t="s">
        <v>711</v>
      </c>
      <c r="C58" s="29"/>
      <c r="D58" s="29"/>
      <c r="E58" s="29"/>
      <c r="F58" s="29"/>
      <c r="G58" s="29"/>
    </row>
    <row r="59" spans="1:7" ht="11.25" customHeight="1">
      <c r="A59" s="27" t="s">
        <v>558</v>
      </c>
      <c r="B59" s="124"/>
      <c r="C59" s="29">
        <v>220996</v>
      </c>
      <c r="D59" s="29">
        <v>252707</v>
      </c>
      <c r="E59" s="29" t="s">
        <v>745</v>
      </c>
      <c r="F59" s="29" t="s">
        <v>745</v>
      </c>
      <c r="G59" s="29" t="s">
        <v>745</v>
      </c>
    </row>
    <row r="60" spans="1:7" ht="11.25" customHeight="1">
      <c r="A60" s="36"/>
      <c r="B60" s="125" t="s">
        <v>712</v>
      </c>
      <c r="C60" s="39"/>
      <c r="D60" s="39"/>
      <c r="E60" s="39"/>
      <c r="F60" s="39"/>
      <c r="G60" s="39"/>
    </row>
    <row r="61" spans="1:7" ht="11.25" customHeight="1">
      <c r="A61" s="28"/>
      <c r="B61" s="131" t="s">
        <v>710</v>
      </c>
      <c r="C61" s="29"/>
      <c r="D61" s="29"/>
      <c r="E61" s="29"/>
      <c r="F61" s="29"/>
      <c r="G61" s="29"/>
    </row>
    <row r="62" spans="1:7" ht="11.25" customHeight="1">
      <c r="A62" s="28"/>
      <c r="B62" s="131" t="s">
        <v>711</v>
      </c>
      <c r="C62" s="29"/>
      <c r="D62" s="29"/>
      <c r="E62" s="29"/>
      <c r="F62" s="29"/>
      <c r="G62" s="29"/>
    </row>
    <row r="63" spans="1:7" ht="11.25" customHeight="1">
      <c r="A63" s="27" t="s">
        <v>559</v>
      </c>
      <c r="B63" s="124"/>
      <c r="C63" s="29">
        <v>71280</v>
      </c>
      <c r="D63" s="29">
        <v>106554</v>
      </c>
      <c r="E63" s="29" t="s">
        <v>745</v>
      </c>
      <c r="F63" s="29" t="s">
        <v>745</v>
      </c>
      <c r="G63" s="29" t="s">
        <v>745</v>
      </c>
    </row>
    <row r="64" spans="1:7" ht="11.25" customHeight="1">
      <c r="A64" s="27"/>
      <c r="B64" s="125" t="s">
        <v>713</v>
      </c>
      <c r="C64" s="29"/>
      <c r="D64" s="29"/>
      <c r="E64" s="29"/>
      <c r="F64" s="29"/>
      <c r="G64" s="29"/>
    </row>
    <row r="65" spans="1:7" ht="11.25" customHeight="1">
      <c r="A65" s="27"/>
      <c r="B65" s="125" t="s">
        <v>750</v>
      </c>
      <c r="C65" s="29"/>
      <c r="D65" s="29"/>
      <c r="E65" s="29"/>
      <c r="F65" s="29"/>
      <c r="G65" s="29"/>
    </row>
    <row r="66" spans="1:7" ht="11.25" customHeight="1">
      <c r="A66" s="27"/>
      <c r="B66" s="125" t="s">
        <v>714</v>
      </c>
      <c r="C66" s="29"/>
      <c r="D66" s="29"/>
      <c r="E66" s="29"/>
      <c r="F66" s="29"/>
      <c r="G66" s="29"/>
    </row>
    <row r="67" spans="1:7" ht="3" customHeight="1">
      <c r="A67" s="285"/>
      <c r="B67" s="286"/>
      <c r="C67" s="17"/>
      <c r="D67" s="17"/>
      <c r="E67" s="17"/>
      <c r="F67" s="17"/>
      <c r="G67" s="17"/>
    </row>
    <row r="68" spans="1:13" s="33" customFormat="1" ht="12.75" customHeight="1">
      <c r="A68" s="6" t="s">
        <v>255</v>
      </c>
      <c r="B68" s="128"/>
      <c r="C68" s="32"/>
      <c r="D68" s="32"/>
      <c r="E68" s="32"/>
      <c r="F68" s="32"/>
      <c r="G68" s="32"/>
      <c r="H68" s="44"/>
      <c r="I68" s="44"/>
      <c r="J68" s="44"/>
      <c r="K68" s="44"/>
      <c r="L68" s="44"/>
      <c r="M68" s="44"/>
    </row>
    <row r="69" spans="1:13" s="33" customFormat="1" ht="12.75" customHeight="1">
      <c r="A69" s="34" t="s">
        <v>664</v>
      </c>
      <c r="B69" s="129"/>
      <c r="C69" s="35"/>
      <c r="D69" s="35"/>
      <c r="E69" s="35"/>
      <c r="F69" s="35"/>
      <c r="G69" s="35"/>
      <c r="H69" s="44"/>
      <c r="I69" s="44"/>
      <c r="J69" s="44"/>
      <c r="K69" s="44"/>
      <c r="L69" s="44"/>
      <c r="M69" s="44"/>
    </row>
    <row r="70" spans="1:7" ht="11.25" customHeight="1">
      <c r="A70" s="42" t="s">
        <v>469</v>
      </c>
      <c r="B70" s="124"/>
      <c r="C70" s="28"/>
      <c r="D70" s="29"/>
      <c r="E70" s="29"/>
      <c r="F70" s="29"/>
      <c r="G70" s="29"/>
    </row>
    <row r="71" spans="1:7" ht="11.25" customHeight="1">
      <c r="A71" s="3" t="s">
        <v>470</v>
      </c>
      <c r="B71" s="120"/>
      <c r="C71" s="19" t="s">
        <v>471</v>
      </c>
      <c r="D71" s="19" t="s">
        <v>472</v>
      </c>
      <c r="E71" s="19" t="s">
        <v>473</v>
      </c>
      <c r="F71" s="19" t="s">
        <v>474</v>
      </c>
      <c r="G71" s="19" t="s">
        <v>655</v>
      </c>
    </row>
    <row r="72" spans="1:7" ht="11.25" customHeight="1">
      <c r="A72" s="28" t="s">
        <v>475</v>
      </c>
      <c r="B72" s="130"/>
      <c r="C72" s="28"/>
      <c r="D72" s="29"/>
      <c r="E72" s="29"/>
      <c r="F72" s="29"/>
      <c r="G72" s="29"/>
    </row>
    <row r="73" spans="1:13" s="33" customFormat="1" ht="11.25" customHeight="1">
      <c r="A73" s="275" t="s">
        <v>476</v>
      </c>
      <c r="B73" s="276"/>
      <c r="C73" s="276"/>
      <c r="D73" s="276"/>
      <c r="E73" s="276"/>
      <c r="F73" s="276"/>
      <c r="G73" s="276"/>
      <c r="H73" s="44"/>
      <c r="I73" s="44"/>
      <c r="J73" s="44"/>
      <c r="K73" s="44"/>
      <c r="L73" s="44"/>
      <c r="M73" s="44"/>
    </row>
    <row r="74" spans="1:7" ht="11.25" customHeight="1">
      <c r="A74" s="189" t="s">
        <v>693</v>
      </c>
      <c r="B74" s="188"/>
      <c r="C74" s="17"/>
      <c r="D74" s="17"/>
      <c r="E74" s="17"/>
      <c r="F74" s="17"/>
      <c r="G74" s="17"/>
    </row>
    <row r="75" spans="1:7" ht="11.25" customHeight="1">
      <c r="A75" s="27" t="s">
        <v>546</v>
      </c>
      <c r="B75" s="125"/>
      <c r="C75" s="29">
        <v>5805</v>
      </c>
      <c r="D75" s="29">
        <v>1734</v>
      </c>
      <c r="E75" s="29">
        <v>1015</v>
      </c>
      <c r="F75" s="29" t="s">
        <v>745</v>
      </c>
      <c r="G75" s="29" t="s">
        <v>745</v>
      </c>
    </row>
    <row r="76" spans="1:7" ht="11.25" customHeight="1">
      <c r="A76" s="27"/>
      <c r="B76" s="125" t="s">
        <v>797</v>
      </c>
      <c r="C76" s="29"/>
      <c r="D76" s="29"/>
      <c r="E76" s="29"/>
      <c r="F76" s="29"/>
      <c r="G76" s="29"/>
    </row>
    <row r="77" spans="1:7" ht="11.25" customHeight="1">
      <c r="A77" s="27"/>
      <c r="B77" s="131" t="s">
        <v>715</v>
      </c>
      <c r="C77" s="29"/>
      <c r="D77" s="29"/>
      <c r="E77" s="29"/>
      <c r="F77" s="29"/>
      <c r="G77" s="29"/>
    </row>
    <row r="78" spans="1:7" ht="11.25" customHeight="1">
      <c r="A78" s="27"/>
      <c r="B78" s="131" t="s">
        <v>716</v>
      </c>
      <c r="C78" s="29"/>
      <c r="D78" s="29"/>
      <c r="E78" s="29"/>
      <c r="F78" s="29"/>
      <c r="G78" s="29"/>
    </row>
    <row r="79" spans="1:13" s="36" customFormat="1" ht="11.25" customHeight="1">
      <c r="A79" s="27"/>
      <c r="B79" s="131" t="s">
        <v>717</v>
      </c>
      <c r="C79" s="29"/>
      <c r="D79" s="29"/>
      <c r="E79" s="29"/>
      <c r="F79" s="29"/>
      <c r="G79" s="29"/>
      <c r="H79" s="167"/>
      <c r="I79" s="44"/>
      <c r="J79" s="167"/>
      <c r="K79" s="167"/>
      <c r="L79" s="167"/>
      <c r="M79" s="167"/>
    </row>
    <row r="80" spans="1:7" ht="3" customHeight="1">
      <c r="A80" s="22"/>
      <c r="B80" s="126"/>
      <c r="C80" s="26"/>
      <c r="D80" s="26"/>
      <c r="E80" s="26"/>
      <c r="F80" s="26"/>
      <c r="G80" s="26"/>
    </row>
    <row r="81" spans="1:7" ht="3.75" customHeight="1">
      <c r="A81" s="22"/>
      <c r="B81" s="126"/>
      <c r="C81" s="26"/>
      <c r="D81" s="26"/>
      <c r="E81" s="26"/>
      <c r="F81" s="26"/>
      <c r="G81" s="26"/>
    </row>
    <row r="82" spans="1:7" ht="11.25" customHeight="1">
      <c r="A82" s="22" t="s">
        <v>561</v>
      </c>
      <c r="B82" s="126"/>
      <c r="C82" s="29"/>
      <c r="D82" s="29"/>
      <c r="E82" s="29"/>
      <c r="F82" s="29"/>
      <c r="G82" s="29"/>
    </row>
    <row r="83" spans="1:7" ht="11.25" customHeight="1">
      <c r="A83" s="27" t="s">
        <v>369</v>
      </c>
      <c r="B83" s="126"/>
      <c r="C83" s="29">
        <v>3615</v>
      </c>
      <c r="D83" s="29">
        <v>4655</v>
      </c>
      <c r="E83" s="29">
        <v>0</v>
      </c>
      <c r="F83" s="29">
        <v>0</v>
      </c>
      <c r="G83" s="29">
        <v>0</v>
      </c>
    </row>
    <row r="84" spans="1:7" ht="11.25" customHeight="1">
      <c r="A84" s="22"/>
      <c r="B84" s="127" t="s">
        <v>483</v>
      </c>
      <c r="C84" s="29"/>
      <c r="D84" s="29"/>
      <c r="E84" s="29"/>
      <c r="F84" s="29"/>
      <c r="G84" s="29"/>
    </row>
    <row r="85" spans="1:7" ht="11.25" customHeight="1">
      <c r="A85" s="22"/>
      <c r="B85" s="131" t="s">
        <v>726</v>
      </c>
      <c r="C85" s="29"/>
      <c r="D85" s="29"/>
      <c r="E85" s="29"/>
      <c r="F85" s="29"/>
      <c r="G85" s="29"/>
    </row>
    <row r="86" spans="1:7" ht="11.25" customHeight="1">
      <c r="A86" s="27" t="s">
        <v>306</v>
      </c>
      <c r="B86" s="124"/>
      <c r="C86" s="29">
        <v>1160</v>
      </c>
      <c r="D86" s="29">
        <v>1185</v>
      </c>
      <c r="E86" s="29">
        <v>1207</v>
      </c>
      <c r="F86" s="29">
        <v>1232</v>
      </c>
      <c r="G86" s="29">
        <v>1257</v>
      </c>
    </row>
    <row r="87" spans="1:7" ht="11.25" customHeight="1">
      <c r="A87" s="28"/>
      <c r="B87" s="125" t="s">
        <v>307</v>
      </c>
      <c r="C87" s="29"/>
      <c r="D87" s="29"/>
      <c r="E87" s="29"/>
      <c r="F87" s="29"/>
      <c r="G87" s="29"/>
    </row>
    <row r="88" spans="1:7" ht="11.25" customHeight="1">
      <c r="A88" s="28"/>
      <c r="B88" s="125" t="s">
        <v>718</v>
      </c>
      <c r="C88" s="29"/>
      <c r="D88" s="29"/>
      <c r="E88" s="29"/>
      <c r="F88" s="29"/>
      <c r="G88" s="29"/>
    </row>
    <row r="89" spans="1:7" ht="11.25" customHeight="1">
      <c r="A89" s="28"/>
      <c r="B89" s="125" t="s">
        <v>719</v>
      </c>
      <c r="C89" s="29"/>
      <c r="D89" s="29"/>
      <c r="E89" s="29"/>
      <c r="F89" s="29"/>
      <c r="G89" s="29"/>
    </row>
    <row r="90" spans="1:7" ht="11.25" customHeight="1">
      <c r="A90" s="27" t="s">
        <v>308</v>
      </c>
      <c r="B90" s="124"/>
      <c r="C90" s="29">
        <v>8819475</v>
      </c>
      <c r="D90" s="29">
        <v>9278038</v>
      </c>
      <c r="E90" s="29" t="s">
        <v>745</v>
      </c>
      <c r="F90" s="29" t="s">
        <v>745</v>
      </c>
      <c r="G90" s="29" t="s">
        <v>745</v>
      </c>
    </row>
    <row r="91" spans="1:7" ht="11.25" customHeight="1">
      <c r="A91" s="36"/>
      <c r="B91" s="127" t="s">
        <v>78</v>
      </c>
      <c r="C91" s="39"/>
      <c r="D91" s="39"/>
      <c r="E91" s="39"/>
      <c r="F91" s="39"/>
      <c r="G91" s="39"/>
    </row>
    <row r="92" spans="1:7" ht="11.25" customHeight="1">
      <c r="A92" s="31"/>
      <c r="B92" s="131" t="s">
        <v>79</v>
      </c>
      <c r="C92" s="39"/>
      <c r="D92" s="39"/>
      <c r="E92" s="39"/>
      <c r="F92" s="39"/>
      <c r="G92" s="39"/>
    </row>
    <row r="93" spans="1:7" ht="11.25" customHeight="1">
      <c r="A93" s="30" t="s">
        <v>563</v>
      </c>
      <c r="B93" s="126"/>
      <c r="C93" s="29">
        <v>580024</v>
      </c>
      <c r="D93" s="29">
        <v>637502</v>
      </c>
      <c r="E93" s="29">
        <v>694841</v>
      </c>
      <c r="F93" s="29">
        <v>748584</v>
      </c>
      <c r="G93" s="29">
        <v>807131</v>
      </c>
    </row>
    <row r="94" spans="1:7" ht="11.25" customHeight="1">
      <c r="A94" s="31"/>
      <c r="B94" s="127" t="s">
        <v>720</v>
      </c>
      <c r="C94" s="29"/>
      <c r="D94" s="29"/>
      <c r="E94" s="29"/>
      <c r="F94" s="29"/>
      <c r="G94" s="29"/>
    </row>
    <row r="95" spans="1:7" ht="11.25" customHeight="1">
      <c r="A95" s="31"/>
      <c r="B95" s="131" t="s">
        <v>721</v>
      </c>
      <c r="C95" s="29"/>
      <c r="D95" s="29"/>
      <c r="E95" s="29"/>
      <c r="F95" s="29"/>
      <c r="G95" s="29"/>
    </row>
    <row r="96" spans="1:7" ht="11.25" customHeight="1">
      <c r="A96" s="31"/>
      <c r="B96" s="131" t="s">
        <v>722</v>
      </c>
      <c r="C96" s="29"/>
      <c r="D96" s="29"/>
      <c r="E96" s="29"/>
      <c r="F96" s="29"/>
      <c r="G96" s="29"/>
    </row>
    <row r="97" spans="1:7" ht="11.25" customHeight="1">
      <c r="A97" s="30" t="s">
        <v>564</v>
      </c>
      <c r="B97" s="132"/>
      <c r="C97" s="29">
        <v>2510</v>
      </c>
      <c r="D97" s="29">
        <v>2565</v>
      </c>
      <c r="E97" s="29">
        <v>2614</v>
      </c>
      <c r="F97" s="29">
        <v>2661</v>
      </c>
      <c r="G97" s="29">
        <v>2711</v>
      </c>
    </row>
    <row r="98" spans="1:7" ht="11.25" customHeight="1">
      <c r="A98" s="31"/>
      <c r="B98" s="125" t="s">
        <v>723</v>
      </c>
      <c r="C98" s="29"/>
      <c r="D98" s="29"/>
      <c r="E98" s="29"/>
      <c r="F98" s="29"/>
      <c r="G98" s="29"/>
    </row>
    <row r="99" spans="1:7" ht="11.25" customHeight="1">
      <c r="A99" s="31"/>
      <c r="B99" s="125" t="s">
        <v>724</v>
      </c>
      <c r="C99" s="29"/>
      <c r="D99" s="29"/>
      <c r="E99" s="29"/>
      <c r="F99" s="29"/>
      <c r="G99" s="29"/>
    </row>
    <row r="100" spans="1:7" ht="11.25" customHeight="1">
      <c r="A100" s="30" t="s">
        <v>309</v>
      </c>
      <c r="B100" s="126"/>
      <c r="C100" s="29">
        <v>230752</v>
      </c>
      <c r="D100" s="29">
        <v>233972</v>
      </c>
      <c r="E100" s="29">
        <v>239668</v>
      </c>
      <c r="F100" s="29" t="s">
        <v>745</v>
      </c>
      <c r="G100" s="29" t="s">
        <v>745</v>
      </c>
    </row>
    <row r="101" spans="1:7" ht="11.25" customHeight="1">
      <c r="A101" s="31"/>
      <c r="B101" s="125" t="s">
        <v>725</v>
      </c>
      <c r="C101" s="29"/>
      <c r="D101" s="29"/>
      <c r="E101" s="29"/>
      <c r="F101" s="29"/>
      <c r="G101" s="29"/>
    </row>
    <row r="102" spans="1:7" ht="11.25" customHeight="1">
      <c r="A102" s="31"/>
      <c r="B102" s="125" t="s">
        <v>188</v>
      </c>
      <c r="C102" s="29"/>
      <c r="D102" s="29"/>
      <c r="E102" s="29"/>
      <c r="F102" s="29"/>
      <c r="G102" s="29"/>
    </row>
    <row r="103" spans="1:7" ht="11.25" customHeight="1">
      <c r="A103" s="31"/>
      <c r="B103" s="125" t="s">
        <v>189</v>
      </c>
      <c r="C103" s="29"/>
      <c r="D103" s="29"/>
      <c r="E103" s="29"/>
      <c r="F103" s="29"/>
      <c r="G103" s="29"/>
    </row>
    <row r="104" spans="1:7" ht="3" customHeight="1">
      <c r="A104" s="287"/>
      <c r="B104" s="286"/>
      <c r="C104" s="17"/>
      <c r="D104" s="17"/>
      <c r="E104" s="17"/>
      <c r="F104" s="17"/>
      <c r="G104" s="17"/>
    </row>
    <row r="105" spans="1:13" s="33" customFormat="1" ht="12.75" customHeight="1">
      <c r="A105" s="6" t="s">
        <v>255</v>
      </c>
      <c r="B105" s="128"/>
      <c r="C105" s="32"/>
      <c r="D105" s="32"/>
      <c r="E105" s="32"/>
      <c r="F105" s="32"/>
      <c r="G105" s="32"/>
      <c r="H105" s="44"/>
      <c r="I105" s="44"/>
      <c r="J105" s="44"/>
      <c r="K105" s="44"/>
      <c r="L105" s="44"/>
      <c r="M105" s="44"/>
    </row>
    <row r="106" spans="1:13" s="33" customFormat="1" ht="12.75" customHeight="1">
      <c r="A106" s="34" t="s">
        <v>664</v>
      </c>
      <c r="B106" s="129"/>
      <c r="C106" s="35"/>
      <c r="D106" s="35"/>
      <c r="E106" s="35"/>
      <c r="F106" s="35"/>
      <c r="G106" s="35"/>
      <c r="H106" s="44"/>
      <c r="I106" s="44"/>
      <c r="J106" s="44"/>
      <c r="K106" s="44"/>
      <c r="L106" s="44"/>
      <c r="M106" s="44"/>
    </row>
    <row r="107" spans="1:7" ht="11.25" customHeight="1">
      <c r="A107" s="42" t="s">
        <v>469</v>
      </c>
      <c r="B107" s="124"/>
      <c r="C107" s="28"/>
      <c r="D107" s="29"/>
      <c r="E107" s="29"/>
      <c r="F107" s="29"/>
      <c r="G107" s="29"/>
    </row>
    <row r="108" spans="1:7" ht="11.25" customHeight="1">
      <c r="A108" s="3" t="s">
        <v>470</v>
      </c>
      <c r="B108" s="120"/>
      <c r="C108" s="19" t="s">
        <v>471</v>
      </c>
      <c r="D108" s="19" t="s">
        <v>472</v>
      </c>
      <c r="E108" s="19" t="s">
        <v>473</v>
      </c>
      <c r="F108" s="19" t="s">
        <v>474</v>
      </c>
      <c r="G108" s="19" t="s">
        <v>655</v>
      </c>
    </row>
    <row r="109" spans="1:7" ht="11.25" customHeight="1">
      <c r="A109" s="28" t="s">
        <v>475</v>
      </c>
      <c r="B109" s="130"/>
      <c r="C109" s="28"/>
      <c r="D109" s="29"/>
      <c r="E109" s="29"/>
      <c r="F109" s="29"/>
      <c r="G109" s="29"/>
    </row>
    <row r="110" spans="1:13" s="33" customFormat="1" ht="11.25" customHeight="1">
      <c r="A110" s="275" t="s">
        <v>476</v>
      </c>
      <c r="B110" s="276"/>
      <c r="C110" s="276"/>
      <c r="D110" s="276"/>
      <c r="E110" s="276"/>
      <c r="F110" s="276"/>
      <c r="G110" s="276"/>
      <c r="H110" s="44"/>
      <c r="I110" s="44"/>
      <c r="J110" s="44"/>
      <c r="K110" s="44"/>
      <c r="L110" s="44"/>
      <c r="M110" s="44"/>
    </row>
    <row r="111" spans="1:7" ht="11.25" customHeight="1">
      <c r="A111" s="15" t="s">
        <v>562</v>
      </c>
      <c r="B111" s="199"/>
      <c r="C111" s="17"/>
      <c r="D111" s="17"/>
      <c r="E111" s="17"/>
      <c r="F111" s="17"/>
      <c r="G111" s="17"/>
    </row>
    <row r="112" spans="1:7" ht="11.25" customHeight="1">
      <c r="A112" s="30" t="s">
        <v>565</v>
      </c>
      <c r="B112" s="126"/>
      <c r="C112" s="29">
        <v>240775</v>
      </c>
      <c r="D112" s="29">
        <v>396063</v>
      </c>
      <c r="E112" s="29">
        <v>260609</v>
      </c>
      <c r="F112" s="29" t="s">
        <v>745</v>
      </c>
      <c r="G112" s="29" t="s">
        <v>745</v>
      </c>
    </row>
    <row r="113" spans="1:7" ht="11.25" customHeight="1">
      <c r="A113" s="31"/>
      <c r="B113" s="125" t="s">
        <v>727</v>
      </c>
      <c r="C113" s="29"/>
      <c r="D113" s="29"/>
      <c r="E113" s="29"/>
      <c r="F113" s="29"/>
      <c r="G113" s="29"/>
    </row>
    <row r="114" spans="1:13" s="36" customFormat="1" ht="11.25" customHeight="1">
      <c r="A114" s="31"/>
      <c r="B114" s="125" t="s">
        <v>728</v>
      </c>
      <c r="C114" s="29"/>
      <c r="D114" s="29"/>
      <c r="E114" s="29"/>
      <c r="F114" s="29"/>
      <c r="G114" s="29"/>
      <c r="H114" s="167"/>
      <c r="I114" s="44"/>
      <c r="J114" s="167"/>
      <c r="K114" s="167"/>
      <c r="L114" s="167"/>
      <c r="M114" s="167"/>
    </row>
    <row r="115" spans="1:7" ht="11.25" customHeight="1">
      <c r="A115" s="27" t="s">
        <v>566</v>
      </c>
      <c r="B115" s="124"/>
      <c r="C115" s="29">
        <v>2026</v>
      </c>
      <c r="D115" s="29">
        <v>2116</v>
      </c>
      <c r="E115" s="29">
        <v>2208</v>
      </c>
      <c r="F115" s="29">
        <v>2307</v>
      </c>
      <c r="G115" s="29">
        <v>2357</v>
      </c>
    </row>
    <row r="116" spans="1:7" ht="11.25" customHeight="1">
      <c r="A116" s="28"/>
      <c r="B116" s="125" t="s">
        <v>190</v>
      </c>
      <c r="C116" s="29"/>
      <c r="D116" s="29"/>
      <c r="E116" s="29"/>
      <c r="F116" s="29"/>
      <c r="G116" s="29"/>
    </row>
    <row r="117" spans="1:7" ht="11.25" customHeight="1">
      <c r="A117" s="28"/>
      <c r="B117" s="125" t="s">
        <v>191</v>
      </c>
      <c r="C117" s="29"/>
      <c r="D117" s="29"/>
      <c r="E117" s="29"/>
      <c r="F117" s="29"/>
      <c r="G117" s="29"/>
    </row>
    <row r="118" spans="1:7" ht="11.25" customHeight="1">
      <c r="A118" s="28"/>
      <c r="B118" s="125" t="s">
        <v>192</v>
      </c>
      <c r="C118" s="29"/>
      <c r="D118" s="29"/>
      <c r="E118" s="29"/>
      <c r="F118" s="29"/>
      <c r="G118" s="29"/>
    </row>
    <row r="119" spans="1:7" ht="11.25" customHeight="1">
      <c r="A119" s="28"/>
      <c r="B119" s="131" t="s">
        <v>193</v>
      </c>
      <c r="C119" s="29"/>
      <c r="D119" s="29"/>
      <c r="E119" s="29"/>
      <c r="F119" s="29"/>
      <c r="G119" s="29"/>
    </row>
    <row r="120" spans="1:7" ht="11.25" customHeight="1">
      <c r="A120" s="27" t="s">
        <v>568</v>
      </c>
      <c r="B120" s="133"/>
      <c r="C120" s="29">
        <v>1100</v>
      </c>
      <c r="D120" s="29">
        <v>1200</v>
      </c>
      <c r="E120" s="29">
        <v>1300</v>
      </c>
      <c r="F120" s="29">
        <v>1300</v>
      </c>
      <c r="G120" s="29">
        <v>1300</v>
      </c>
    </row>
    <row r="121" spans="1:7" ht="11.25" customHeight="1">
      <c r="A121" s="27"/>
      <c r="B121" s="125" t="s">
        <v>194</v>
      </c>
      <c r="C121" s="29"/>
      <c r="D121" s="29"/>
      <c r="E121" s="29"/>
      <c r="F121" s="29"/>
      <c r="G121" s="29"/>
    </row>
    <row r="122" spans="1:7" ht="11.25" customHeight="1">
      <c r="A122" s="27"/>
      <c r="B122" s="125" t="s">
        <v>195</v>
      </c>
      <c r="C122" s="29"/>
      <c r="D122" s="29"/>
      <c r="E122" s="29"/>
      <c r="F122" s="29"/>
      <c r="G122" s="29"/>
    </row>
    <row r="123" spans="1:7" ht="11.25" customHeight="1">
      <c r="A123" s="27"/>
      <c r="B123" s="131" t="s">
        <v>198</v>
      </c>
      <c r="C123" s="29"/>
      <c r="D123" s="29"/>
      <c r="E123" s="29"/>
      <c r="F123" s="29"/>
      <c r="G123" s="29"/>
    </row>
    <row r="124" spans="1:7" ht="11.25" customHeight="1">
      <c r="A124" s="27" t="s">
        <v>310</v>
      </c>
      <c r="B124" s="133"/>
      <c r="C124" s="29">
        <v>13184</v>
      </c>
      <c r="D124" s="29">
        <v>13434</v>
      </c>
      <c r="E124" s="29">
        <v>13661</v>
      </c>
      <c r="F124" s="29">
        <v>13919</v>
      </c>
      <c r="G124" s="29">
        <v>14184</v>
      </c>
    </row>
    <row r="125" spans="1:7" ht="11.25" customHeight="1">
      <c r="A125" s="27"/>
      <c r="B125" s="125" t="s">
        <v>729</v>
      </c>
      <c r="C125" s="29"/>
      <c r="D125" s="29"/>
      <c r="E125" s="29"/>
      <c r="F125" s="29"/>
      <c r="G125" s="29"/>
    </row>
    <row r="126" spans="1:7" ht="11.25" customHeight="1">
      <c r="A126" s="27"/>
      <c r="B126" s="125" t="s">
        <v>196</v>
      </c>
      <c r="C126" s="29"/>
      <c r="D126" s="29"/>
      <c r="E126" s="29"/>
      <c r="F126" s="29"/>
      <c r="G126" s="29"/>
    </row>
    <row r="127" spans="1:7" ht="11.25" customHeight="1">
      <c r="A127" s="27"/>
      <c r="B127" s="125" t="s">
        <v>197</v>
      </c>
      <c r="C127" s="29"/>
      <c r="D127" s="29"/>
      <c r="E127" s="29"/>
      <c r="F127" s="29"/>
      <c r="G127" s="29"/>
    </row>
    <row r="128" spans="1:7" ht="11.25" customHeight="1">
      <c r="A128" s="27"/>
      <c r="B128" s="125" t="s">
        <v>234</v>
      </c>
      <c r="C128" s="29"/>
      <c r="D128" s="29"/>
      <c r="E128" s="29"/>
      <c r="F128" s="29"/>
      <c r="G128" s="29"/>
    </row>
    <row r="129" spans="1:7" ht="11.25" customHeight="1">
      <c r="A129" s="27" t="s">
        <v>311</v>
      </c>
      <c r="B129" s="200"/>
      <c r="C129" s="29">
        <v>1795</v>
      </c>
      <c r="D129" s="29">
        <v>1829</v>
      </c>
      <c r="E129" s="29">
        <v>1864</v>
      </c>
      <c r="F129" s="29">
        <v>1899</v>
      </c>
      <c r="G129" s="29">
        <v>1899</v>
      </c>
    </row>
    <row r="130" spans="1:7" ht="11.25" customHeight="1">
      <c r="A130" s="27"/>
      <c r="B130" s="125" t="s">
        <v>730</v>
      </c>
      <c r="C130" s="29"/>
      <c r="D130" s="29"/>
      <c r="E130" s="29"/>
      <c r="F130" s="29"/>
      <c r="G130" s="29"/>
    </row>
    <row r="131" spans="1:7" ht="11.25" customHeight="1">
      <c r="A131" s="27"/>
      <c r="B131" s="125" t="s">
        <v>731</v>
      </c>
      <c r="C131" s="29"/>
      <c r="D131" s="29"/>
      <c r="E131" s="29"/>
      <c r="F131" s="29"/>
      <c r="G131" s="29"/>
    </row>
    <row r="132" spans="1:7" ht="11.25" customHeight="1">
      <c r="A132" s="27"/>
      <c r="B132" s="125" t="s">
        <v>732</v>
      </c>
      <c r="C132" s="29"/>
      <c r="D132" s="29"/>
      <c r="E132" s="29"/>
      <c r="F132" s="29"/>
      <c r="G132" s="29"/>
    </row>
    <row r="133" spans="1:7" ht="11.25" customHeight="1">
      <c r="A133" s="27"/>
      <c r="B133" s="125" t="s">
        <v>235</v>
      </c>
      <c r="C133" s="29"/>
      <c r="D133" s="29"/>
      <c r="E133" s="29"/>
      <c r="F133" s="29"/>
      <c r="G133" s="29"/>
    </row>
    <row r="134" spans="1:7" ht="11.25" customHeight="1">
      <c r="A134" s="27"/>
      <c r="B134" s="133" t="s">
        <v>236</v>
      </c>
      <c r="C134" s="29"/>
      <c r="D134" s="29"/>
      <c r="E134" s="29"/>
      <c r="F134" s="29"/>
      <c r="G134" s="29"/>
    </row>
    <row r="135" spans="1:7" ht="11.25" customHeight="1">
      <c r="A135" s="27" t="s">
        <v>569</v>
      </c>
      <c r="B135" s="125"/>
      <c r="C135" s="29">
        <v>1350</v>
      </c>
      <c r="D135" s="29">
        <v>3900</v>
      </c>
      <c r="E135" s="29">
        <v>2550</v>
      </c>
      <c r="F135" s="29">
        <v>525</v>
      </c>
      <c r="G135" s="29">
        <v>525</v>
      </c>
    </row>
    <row r="136" spans="1:8" ht="11.25" customHeight="1">
      <c r="A136" s="28"/>
      <c r="B136" s="125" t="s">
        <v>238</v>
      </c>
      <c r="C136" s="29"/>
      <c r="D136" s="29"/>
      <c r="E136" s="29"/>
      <c r="F136" s="29"/>
      <c r="G136" s="29"/>
      <c r="H136" s="167"/>
    </row>
    <row r="137" spans="1:8" ht="11.25" customHeight="1">
      <c r="A137" s="28"/>
      <c r="B137" s="125" t="s">
        <v>943</v>
      </c>
      <c r="C137" s="29"/>
      <c r="D137" s="29"/>
      <c r="E137" s="29"/>
      <c r="F137" s="29"/>
      <c r="G137" s="29"/>
      <c r="H137" s="167"/>
    </row>
    <row r="138" spans="1:8" ht="3" customHeight="1">
      <c r="A138" s="16"/>
      <c r="B138" s="286"/>
      <c r="C138" s="17"/>
      <c r="D138" s="17"/>
      <c r="E138" s="17"/>
      <c r="F138" s="17"/>
      <c r="G138" s="17"/>
      <c r="H138" s="167"/>
    </row>
    <row r="139" spans="1:13" s="33" customFormat="1" ht="12.75" customHeight="1">
      <c r="A139" s="6" t="s">
        <v>255</v>
      </c>
      <c r="B139" s="128"/>
      <c r="C139" s="32"/>
      <c r="D139" s="32"/>
      <c r="E139" s="32"/>
      <c r="F139" s="32"/>
      <c r="G139" s="32"/>
      <c r="H139" s="44"/>
      <c r="I139" s="44"/>
      <c r="J139" s="44"/>
      <c r="K139" s="44"/>
      <c r="L139" s="44"/>
      <c r="M139" s="44"/>
    </row>
    <row r="140" spans="1:13" s="33" customFormat="1" ht="12.75" customHeight="1">
      <c r="A140" s="34" t="s">
        <v>664</v>
      </c>
      <c r="B140" s="129"/>
      <c r="C140" s="35"/>
      <c r="D140" s="35"/>
      <c r="E140" s="35"/>
      <c r="F140" s="35"/>
      <c r="G140" s="35"/>
      <c r="H140" s="44"/>
      <c r="I140" s="44"/>
      <c r="J140" s="44"/>
      <c r="K140" s="44"/>
      <c r="L140" s="44"/>
      <c r="M140" s="44"/>
    </row>
    <row r="141" spans="1:7" ht="11.25" customHeight="1">
      <c r="A141" s="42" t="s">
        <v>469</v>
      </c>
      <c r="B141" s="124"/>
      <c r="C141" s="28"/>
      <c r="D141" s="29"/>
      <c r="E141" s="29"/>
      <c r="F141" s="29"/>
      <c r="G141" s="29"/>
    </row>
    <row r="142" spans="1:7" ht="11.25" customHeight="1">
      <c r="A142" s="3" t="s">
        <v>470</v>
      </c>
      <c r="B142" s="120"/>
      <c r="C142" s="19" t="s">
        <v>471</v>
      </c>
      <c r="D142" s="19" t="s">
        <v>472</v>
      </c>
      <c r="E142" s="19" t="s">
        <v>473</v>
      </c>
      <c r="F142" s="19" t="s">
        <v>474</v>
      </c>
      <c r="G142" s="19" t="s">
        <v>655</v>
      </c>
    </row>
    <row r="143" spans="1:7" ht="11.25" customHeight="1">
      <c r="A143" s="28" t="s">
        <v>475</v>
      </c>
      <c r="B143" s="130"/>
      <c r="C143" s="28"/>
      <c r="D143" s="29"/>
      <c r="E143" s="29"/>
      <c r="F143" s="29"/>
      <c r="G143" s="29"/>
    </row>
    <row r="144" spans="1:13" s="33" customFormat="1" ht="11.25" customHeight="1">
      <c r="A144" s="193" t="s">
        <v>476</v>
      </c>
      <c r="B144" s="194"/>
      <c r="C144" s="194"/>
      <c r="D144" s="194"/>
      <c r="E144" s="194"/>
      <c r="F144" s="194"/>
      <c r="G144" s="194"/>
      <c r="H144" s="44"/>
      <c r="I144" s="44"/>
      <c r="J144" s="44"/>
      <c r="K144" s="44"/>
      <c r="L144" s="44"/>
      <c r="M144" s="44"/>
    </row>
    <row r="145" spans="1:8" ht="11.25" customHeight="1">
      <c r="A145" s="189" t="s">
        <v>571</v>
      </c>
      <c r="B145" s="187"/>
      <c r="C145" s="17"/>
      <c r="D145" s="17"/>
      <c r="E145" s="17"/>
      <c r="F145" s="17"/>
      <c r="G145" s="17"/>
      <c r="H145" s="167"/>
    </row>
    <row r="146" spans="1:8" ht="11.25" customHeight="1">
      <c r="A146" s="30" t="s">
        <v>572</v>
      </c>
      <c r="B146" s="126"/>
      <c r="C146" s="29">
        <v>64835</v>
      </c>
      <c r="D146" s="29">
        <v>68392</v>
      </c>
      <c r="E146" s="29">
        <v>71855</v>
      </c>
      <c r="F146" s="29">
        <v>75218</v>
      </c>
      <c r="G146" s="29">
        <v>78697</v>
      </c>
      <c r="H146" s="167"/>
    </row>
    <row r="147" spans="1:8" ht="11.25" customHeight="1">
      <c r="A147" s="31"/>
      <c r="B147" s="127" t="s">
        <v>733</v>
      </c>
      <c r="C147" s="29"/>
      <c r="D147" s="29"/>
      <c r="E147" s="29"/>
      <c r="F147" s="29"/>
      <c r="G147" s="29"/>
      <c r="H147" s="167"/>
    </row>
    <row r="148" spans="1:8" ht="11.25" customHeight="1">
      <c r="A148" s="31"/>
      <c r="B148" s="131" t="s">
        <v>734</v>
      </c>
      <c r="C148" s="29"/>
      <c r="D148" s="29"/>
      <c r="E148" s="29"/>
      <c r="F148" s="29"/>
      <c r="G148" s="29"/>
      <c r="H148" s="167"/>
    </row>
    <row r="149" spans="1:7" ht="11.25" customHeight="1">
      <c r="A149" s="31"/>
      <c r="B149" s="131" t="s">
        <v>735</v>
      </c>
      <c r="C149" s="29"/>
      <c r="D149" s="29"/>
      <c r="E149" s="29"/>
      <c r="F149" s="29"/>
      <c r="G149" s="29"/>
    </row>
    <row r="150" spans="1:7" ht="11.25" customHeight="1">
      <c r="A150" s="30" t="s">
        <v>573</v>
      </c>
      <c r="B150" s="126"/>
      <c r="C150" s="29">
        <v>928401</v>
      </c>
      <c r="D150" s="29">
        <v>1038496</v>
      </c>
      <c r="E150" s="29" t="s">
        <v>745</v>
      </c>
      <c r="F150" s="29" t="s">
        <v>745</v>
      </c>
      <c r="G150" s="29" t="s">
        <v>745</v>
      </c>
    </row>
    <row r="151" spans="1:7" ht="11.25" customHeight="1">
      <c r="A151" s="31"/>
      <c r="B151" s="127" t="s">
        <v>736</v>
      </c>
      <c r="C151" s="29"/>
      <c r="D151" s="29"/>
      <c r="E151" s="29"/>
      <c r="F151" s="29"/>
      <c r="G151" s="29"/>
    </row>
    <row r="152" spans="1:7" ht="11.25" customHeight="1">
      <c r="A152" s="31"/>
      <c r="B152" s="127" t="s">
        <v>737</v>
      </c>
      <c r="C152" s="29"/>
      <c r="D152" s="29"/>
      <c r="E152" s="29"/>
      <c r="F152" s="29"/>
      <c r="G152" s="29"/>
    </row>
    <row r="153" spans="1:7" ht="11.25" customHeight="1">
      <c r="A153" s="31"/>
      <c r="B153" s="131" t="s">
        <v>738</v>
      </c>
      <c r="C153" s="29"/>
      <c r="D153" s="29"/>
      <c r="E153" s="29"/>
      <c r="F153" s="29"/>
      <c r="G153" s="29"/>
    </row>
    <row r="154" spans="1:7" ht="11.25" customHeight="1">
      <c r="A154" s="27" t="s">
        <v>99</v>
      </c>
      <c r="B154" s="124"/>
      <c r="C154" s="29">
        <v>620792</v>
      </c>
      <c r="D154" s="29">
        <v>636916</v>
      </c>
      <c r="E154" s="29">
        <v>643325</v>
      </c>
      <c r="F154" s="29">
        <v>654896</v>
      </c>
      <c r="G154" s="29">
        <v>666655</v>
      </c>
    </row>
    <row r="155" spans="1:7" ht="11.25" customHeight="1">
      <c r="A155" s="28"/>
      <c r="B155" s="125" t="s">
        <v>739</v>
      </c>
      <c r="C155" s="29"/>
      <c r="D155" s="29"/>
      <c r="E155" s="29"/>
      <c r="F155" s="29"/>
      <c r="G155" s="29"/>
    </row>
    <row r="156" spans="1:7" ht="11.25" customHeight="1">
      <c r="A156" s="28"/>
      <c r="B156" s="125" t="s">
        <v>740</v>
      </c>
      <c r="C156" s="29"/>
      <c r="D156" s="29"/>
      <c r="E156" s="29"/>
      <c r="F156" s="29"/>
      <c r="G156" s="29"/>
    </row>
    <row r="157" spans="1:7" ht="11.25" customHeight="1">
      <c r="A157" s="28"/>
      <c r="B157" s="125" t="s">
        <v>741</v>
      </c>
      <c r="C157" s="29"/>
      <c r="D157" s="29"/>
      <c r="E157" s="29"/>
      <c r="F157" s="29"/>
      <c r="G157" s="29"/>
    </row>
    <row r="158" spans="1:7" ht="11.25" customHeight="1">
      <c r="A158" s="27" t="s">
        <v>574</v>
      </c>
      <c r="B158" s="124"/>
      <c r="C158" s="29">
        <v>10411</v>
      </c>
      <c r="D158" s="29">
        <v>8584</v>
      </c>
      <c r="E158" s="29">
        <v>8736</v>
      </c>
      <c r="F158" s="29">
        <v>8888</v>
      </c>
      <c r="G158" s="29">
        <v>9045</v>
      </c>
    </row>
    <row r="159" spans="1:7" ht="11.25" customHeight="1">
      <c r="A159" s="28"/>
      <c r="B159" s="125" t="s">
        <v>742</v>
      </c>
      <c r="C159" s="29"/>
      <c r="D159" s="29"/>
      <c r="E159" s="29"/>
      <c r="F159" s="29"/>
      <c r="G159" s="29"/>
    </row>
    <row r="160" spans="1:7" ht="11.25" customHeight="1">
      <c r="A160" s="28"/>
      <c r="B160" s="125" t="s">
        <v>743</v>
      </c>
      <c r="C160" s="29"/>
      <c r="D160" s="29"/>
      <c r="E160" s="29"/>
      <c r="F160" s="29"/>
      <c r="G160" s="29"/>
    </row>
    <row r="161" spans="1:7" ht="11.25" customHeight="1">
      <c r="A161" s="27" t="s">
        <v>312</v>
      </c>
      <c r="B161" s="124"/>
      <c r="C161" s="29">
        <v>181958</v>
      </c>
      <c r="D161" s="29">
        <v>185780</v>
      </c>
      <c r="E161" s="29">
        <v>189309</v>
      </c>
      <c r="F161" s="29">
        <v>192905</v>
      </c>
      <c r="G161" s="29" t="s">
        <v>745</v>
      </c>
    </row>
    <row r="162" spans="1:7" ht="11.25" customHeight="1">
      <c r="A162" s="28"/>
      <c r="B162" s="125" t="s">
        <v>744</v>
      </c>
      <c r="C162" s="29"/>
      <c r="D162" s="29"/>
      <c r="E162" s="29"/>
      <c r="F162" s="29"/>
      <c r="G162" s="29"/>
    </row>
    <row r="163" spans="1:7" ht="11.25" customHeight="1">
      <c r="A163" s="28"/>
      <c r="B163" s="125" t="s">
        <v>258</v>
      </c>
      <c r="C163" s="29"/>
      <c r="D163" s="29"/>
      <c r="E163" s="29"/>
      <c r="F163" s="29"/>
      <c r="G163" s="29"/>
    </row>
    <row r="164" spans="1:7" ht="11.25" customHeight="1">
      <c r="A164" s="28"/>
      <c r="B164" s="125" t="s">
        <v>68</v>
      </c>
      <c r="C164" s="29"/>
      <c r="D164" s="29"/>
      <c r="E164" s="29"/>
      <c r="F164" s="29"/>
      <c r="G164" s="29"/>
    </row>
    <row r="165" spans="1:7" ht="11.25" customHeight="1">
      <c r="A165" s="28"/>
      <c r="B165" s="283" t="s">
        <v>69</v>
      </c>
      <c r="C165" s="29"/>
      <c r="D165" s="29"/>
      <c r="E165" s="29"/>
      <c r="F165" s="29"/>
      <c r="G165" s="29"/>
    </row>
    <row r="166" spans="1:7" ht="11.25" customHeight="1">
      <c r="A166" s="27" t="s">
        <v>576</v>
      </c>
      <c r="B166" s="124"/>
      <c r="C166" s="29">
        <v>2253</v>
      </c>
      <c r="D166" s="29">
        <v>2271</v>
      </c>
      <c r="E166" s="29">
        <v>2327</v>
      </c>
      <c r="F166" s="29">
        <v>2385</v>
      </c>
      <c r="G166" s="29">
        <v>2445</v>
      </c>
    </row>
    <row r="167" spans="1:7" ht="11.25" customHeight="1">
      <c r="A167" s="28"/>
      <c r="B167" s="125" t="s">
        <v>761</v>
      </c>
      <c r="C167" s="29"/>
      <c r="D167" s="29"/>
      <c r="E167" s="29"/>
      <c r="F167" s="29"/>
      <c r="G167" s="29"/>
    </row>
    <row r="168" spans="1:7" ht="11.25" customHeight="1">
      <c r="A168" s="28"/>
      <c r="B168" s="125" t="s">
        <v>762</v>
      </c>
      <c r="C168" s="29"/>
      <c r="D168" s="29"/>
      <c r="E168" s="29"/>
      <c r="F168" s="29"/>
      <c r="G168" s="29"/>
    </row>
    <row r="169" spans="1:13" s="36" customFormat="1" ht="11.25" customHeight="1">
      <c r="A169" s="28"/>
      <c r="B169" s="131" t="s">
        <v>763</v>
      </c>
      <c r="C169" s="29"/>
      <c r="D169" s="29"/>
      <c r="E169" s="29"/>
      <c r="F169" s="29"/>
      <c r="G169" s="29"/>
      <c r="H169" s="167"/>
      <c r="I169" s="44"/>
      <c r="J169" s="167"/>
      <c r="K169" s="167"/>
      <c r="L169" s="167"/>
      <c r="M169" s="167"/>
    </row>
    <row r="170" spans="1:13" s="36" customFormat="1" ht="3" customHeight="1">
      <c r="A170" s="16"/>
      <c r="B170" s="201"/>
      <c r="C170" s="17"/>
      <c r="D170" s="17"/>
      <c r="E170" s="17"/>
      <c r="F170" s="17"/>
      <c r="G170" s="17"/>
      <c r="H170" s="167"/>
      <c r="I170" s="44"/>
      <c r="J170" s="167"/>
      <c r="K170" s="167"/>
      <c r="L170" s="167"/>
      <c r="M170" s="167"/>
    </row>
    <row r="171" spans="1:13" s="33" customFormat="1" ht="12.75" customHeight="1">
      <c r="A171" s="6" t="s">
        <v>255</v>
      </c>
      <c r="B171" s="128"/>
      <c r="C171" s="32"/>
      <c r="D171" s="32"/>
      <c r="E171" s="32"/>
      <c r="F171" s="32"/>
      <c r="G171" s="32"/>
      <c r="H171" s="44"/>
      <c r="I171" s="44"/>
      <c r="J171" s="44"/>
      <c r="K171" s="44"/>
      <c r="L171" s="44"/>
      <c r="M171" s="44"/>
    </row>
    <row r="172" spans="1:13" s="33" customFormat="1" ht="12.75" customHeight="1">
      <c r="A172" s="34" t="s">
        <v>664</v>
      </c>
      <c r="B172" s="129"/>
      <c r="C172" s="35"/>
      <c r="D172" s="35"/>
      <c r="E172" s="35"/>
      <c r="F172" s="35"/>
      <c r="G172" s="35"/>
      <c r="H172" s="44"/>
      <c r="I172" s="44"/>
      <c r="J172" s="44"/>
      <c r="K172" s="44"/>
      <c r="L172" s="44"/>
      <c r="M172" s="44"/>
    </row>
    <row r="173" spans="1:7" ht="11.25" customHeight="1">
      <c r="A173" s="42" t="s">
        <v>469</v>
      </c>
      <c r="B173" s="124"/>
      <c r="C173" s="28"/>
      <c r="D173" s="29"/>
      <c r="E173" s="29"/>
      <c r="F173" s="29"/>
      <c r="G173" s="29"/>
    </row>
    <row r="174" spans="1:7" ht="11.25" customHeight="1">
      <c r="A174" s="3" t="s">
        <v>470</v>
      </c>
      <c r="B174" s="120"/>
      <c r="C174" s="19" t="s">
        <v>471</v>
      </c>
      <c r="D174" s="19" t="s">
        <v>472</v>
      </c>
      <c r="E174" s="19" t="s">
        <v>473</v>
      </c>
      <c r="F174" s="19" t="s">
        <v>474</v>
      </c>
      <c r="G174" s="19" t="s">
        <v>655</v>
      </c>
    </row>
    <row r="175" spans="1:7" ht="11.25" customHeight="1">
      <c r="A175" s="28" t="s">
        <v>475</v>
      </c>
      <c r="B175" s="130"/>
      <c r="C175" s="28"/>
      <c r="D175" s="29"/>
      <c r="E175" s="29"/>
      <c r="F175" s="29"/>
      <c r="G175" s="29"/>
    </row>
    <row r="176" spans="1:13" s="33" customFormat="1" ht="11.25" customHeight="1">
      <c r="A176" s="275" t="s">
        <v>476</v>
      </c>
      <c r="B176" s="276"/>
      <c r="C176" s="276"/>
      <c r="D176" s="276"/>
      <c r="E176" s="276"/>
      <c r="F176" s="276"/>
      <c r="G176" s="276"/>
      <c r="H176" s="44"/>
      <c r="I176" s="44"/>
      <c r="J176" s="44"/>
      <c r="K176" s="44"/>
      <c r="L176" s="44"/>
      <c r="M176" s="44"/>
    </row>
    <row r="177" spans="1:7" ht="11.25" customHeight="1">
      <c r="A177" s="15" t="s">
        <v>575</v>
      </c>
      <c r="B177" s="199"/>
      <c r="C177" s="17"/>
      <c r="D177" s="17"/>
      <c r="E177" s="17"/>
      <c r="F177" s="17"/>
      <c r="G177" s="17"/>
    </row>
    <row r="178" spans="1:7" ht="11.25" customHeight="1">
      <c r="A178" s="27" t="s">
        <v>747</v>
      </c>
      <c r="B178" s="137"/>
      <c r="C178" s="29">
        <v>0</v>
      </c>
      <c r="D178" s="29">
        <v>8322</v>
      </c>
      <c r="E178" s="29" t="s">
        <v>745</v>
      </c>
      <c r="F178" s="29" t="s">
        <v>745</v>
      </c>
      <c r="G178" s="29" t="s">
        <v>745</v>
      </c>
    </row>
    <row r="179" spans="1:7" ht="11.25" customHeight="1">
      <c r="A179" s="28"/>
      <c r="B179" s="125" t="s">
        <v>764</v>
      </c>
      <c r="C179" s="29"/>
      <c r="D179" s="29"/>
      <c r="E179" s="29"/>
      <c r="F179" s="29"/>
      <c r="G179" s="29"/>
    </row>
    <row r="180" spans="1:7" ht="11.25" customHeight="1">
      <c r="A180" s="28"/>
      <c r="B180" s="125" t="s">
        <v>765</v>
      </c>
      <c r="C180" s="29"/>
      <c r="D180" s="29"/>
      <c r="E180" s="29"/>
      <c r="F180" s="29"/>
      <c r="G180" s="29"/>
    </row>
    <row r="181" spans="1:7" ht="11.25" customHeight="1">
      <c r="A181" s="28"/>
      <c r="B181" s="125" t="s">
        <v>766</v>
      </c>
      <c r="C181" s="29"/>
      <c r="D181" s="29"/>
      <c r="E181" s="29"/>
      <c r="F181" s="29"/>
      <c r="G181" s="29"/>
    </row>
    <row r="182" spans="1:7" ht="11.25" customHeight="1">
      <c r="A182" s="28"/>
      <c r="B182" s="131" t="s">
        <v>767</v>
      </c>
      <c r="C182" s="29"/>
      <c r="D182" s="29"/>
      <c r="E182" s="29"/>
      <c r="F182" s="29"/>
      <c r="G182" s="29"/>
    </row>
    <row r="183" spans="1:7" ht="11.25" customHeight="1">
      <c r="A183" s="27" t="s">
        <v>202</v>
      </c>
      <c r="B183" s="137"/>
      <c r="C183" s="29">
        <v>0</v>
      </c>
      <c r="D183" s="29">
        <v>0</v>
      </c>
      <c r="E183" s="29" t="s">
        <v>745</v>
      </c>
      <c r="F183" s="29" t="s">
        <v>745</v>
      </c>
      <c r="G183" s="29" t="s">
        <v>745</v>
      </c>
    </row>
    <row r="184" spans="1:7" ht="11.25" customHeight="1">
      <c r="A184" s="27"/>
      <c r="B184" s="125" t="s">
        <v>259</v>
      </c>
      <c r="C184" s="29"/>
      <c r="D184" s="29"/>
      <c r="E184" s="29"/>
      <c r="F184" s="29"/>
      <c r="G184" s="29"/>
    </row>
    <row r="185" spans="1:7" ht="11.25" customHeight="1">
      <c r="A185" s="27"/>
      <c r="B185" s="125" t="s">
        <v>313</v>
      </c>
      <c r="C185" s="29"/>
      <c r="D185" s="29"/>
      <c r="E185" s="29"/>
      <c r="F185" s="29"/>
      <c r="G185" s="29"/>
    </row>
    <row r="186" spans="1:7" ht="11.25" customHeight="1">
      <c r="A186" s="27" t="s">
        <v>577</v>
      </c>
      <c r="B186" s="124"/>
      <c r="C186" s="29">
        <v>201834</v>
      </c>
      <c r="D186" s="29">
        <v>206027</v>
      </c>
      <c r="E186" s="29">
        <v>219244</v>
      </c>
      <c r="F186" s="29">
        <v>225636</v>
      </c>
      <c r="G186" s="29">
        <v>233130</v>
      </c>
    </row>
    <row r="187" spans="1:7" ht="11.25" customHeight="1">
      <c r="A187" s="28"/>
      <c r="B187" s="125" t="s">
        <v>768</v>
      </c>
      <c r="C187" s="29"/>
      <c r="D187" s="29"/>
      <c r="E187" s="29"/>
      <c r="F187" s="29"/>
      <c r="G187" s="29"/>
    </row>
    <row r="188" spans="1:7" ht="11.25" customHeight="1">
      <c r="A188" s="28"/>
      <c r="B188" s="125" t="s">
        <v>769</v>
      </c>
      <c r="C188" s="29"/>
      <c r="D188" s="29"/>
      <c r="E188" s="29"/>
      <c r="F188" s="29"/>
      <c r="G188" s="29" t="s">
        <v>110</v>
      </c>
    </row>
    <row r="189" spans="1:7" ht="11.25" customHeight="1">
      <c r="A189" s="28"/>
      <c r="B189" s="125" t="s">
        <v>770</v>
      </c>
      <c r="C189" s="29"/>
      <c r="D189" s="29"/>
      <c r="E189" s="29"/>
      <c r="F189" s="29"/>
      <c r="G189" s="29"/>
    </row>
    <row r="190" spans="1:7" ht="11.25" customHeight="1">
      <c r="A190" s="28"/>
      <c r="B190" s="131" t="s">
        <v>771</v>
      </c>
      <c r="C190" s="29"/>
      <c r="D190" s="29"/>
      <c r="E190" s="29"/>
      <c r="F190" s="29"/>
      <c r="G190" s="29"/>
    </row>
    <row r="191" spans="1:7" ht="11.25" customHeight="1">
      <c r="A191" s="30" t="s">
        <v>839</v>
      </c>
      <c r="B191" s="126"/>
      <c r="C191" s="29">
        <v>0</v>
      </c>
      <c r="D191" s="29">
        <v>0</v>
      </c>
      <c r="E191" s="29">
        <v>0</v>
      </c>
      <c r="F191" s="29">
        <v>0</v>
      </c>
      <c r="G191" s="29">
        <v>0</v>
      </c>
    </row>
    <row r="192" spans="1:7" ht="11.25" customHeight="1">
      <c r="A192" s="30"/>
      <c r="B192" s="126" t="s">
        <v>802</v>
      </c>
      <c r="C192" s="29"/>
      <c r="D192" s="29"/>
      <c r="E192" s="29"/>
      <c r="F192" s="29"/>
      <c r="G192" s="29"/>
    </row>
    <row r="193" spans="1:7" ht="11.25" customHeight="1">
      <c r="A193" s="30"/>
      <c r="B193" s="126" t="s">
        <v>837</v>
      </c>
      <c r="C193" s="29"/>
      <c r="D193" s="29"/>
      <c r="E193" s="29"/>
      <c r="F193" s="29"/>
      <c r="G193" s="29"/>
    </row>
    <row r="194" spans="1:7" ht="11.25" customHeight="1">
      <c r="A194" s="30"/>
      <c r="B194" s="126" t="s">
        <v>838</v>
      </c>
      <c r="C194" s="29"/>
      <c r="D194" s="29"/>
      <c r="E194" s="29"/>
      <c r="F194" s="29"/>
      <c r="G194" s="29"/>
    </row>
    <row r="195" spans="1:7" ht="11.25" customHeight="1">
      <c r="A195" s="30" t="s">
        <v>840</v>
      </c>
      <c r="B195" s="127"/>
      <c r="C195" s="29">
        <v>4190</v>
      </c>
      <c r="D195" s="29">
        <v>14266</v>
      </c>
      <c r="E195" s="29">
        <v>28288</v>
      </c>
      <c r="F195" s="29">
        <v>37465</v>
      </c>
      <c r="G195" s="29" t="s">
        <v>745</v>
      </c>
    </row>
    <row r="196" spans="1:7" ht="11.25" customHeight="1">
      <c r="A196" s="31"/>
      <c r="B196" s="127" t="s">
        <v>772</v>
      </c>
      <c r="C196" s="29"/>
      <c r="D196" s="29"/>
      <c r="E196" s="29"/>
      <c r="F196" s="29"/>
      <c r="G196" s="29"/>
    </row>
    <row r="197" spans="1:7" ht="11.25" customHeight="1">
      <c r="A197" s="31"/>
      <c r="B197" s="127" t="s">
        <v>841</v>
      </c>
      <c r="C197" s="29"/>
      <c r="D197" s="29"/>
      <c r="E197" s="29"/>
      <c r="F197" s="29"/>
      <c r="G197" s="29"/>
    </row>
    <row r="198" spans="1:7" ht="11.25" customHeight="1">
      <c r="A198" s="31"/>
      <c r="B198" s="127" t="s">
        <v>773</v>
      </c>
      <c r="C198" s="29"/>
      <c r="D198" s="29"/>
      <c r="E198" s="29"/>
      <c r="F198" s="29"/>
      <c r="G198" s="29"/>
    </row>
    <row r="199" spans="1:7" ht="11.25" customHeight="1">
      <c r="A199" s="30" t="s">
        <v>179</v>
      </c>
      <c r="B199" s="137"/>
      <c r="C199" s="29">
        <v>450</v>
      </c>
      <c r="D199" s="29">
        <v>461</v>
      </c>
      <c r="E199" s="29">
        <v>472</v>
      </c>
      <c r="F199" s="29">
        <v>482</v>
      </c>
      <c r="G199" s="29">
        <v>493</v>
      </c>
    </row>
    <row r="200" spans="1:7" ht="11.25" customHeight="1">
      <c r="A200" s="31"/>
      <c r="B200" s="127" t="s">
        <v>774</v>
      </c>
      <c r="C200" s="29"/>
      <c r="D200" s="29"/>
      <c r="E200" s="29"/>
      <c r="F200" s="29"/>
      <c r="G200" s="29"/>
    </row>
    <row r="201" spans="1:7" ht="11.25" customHeight="1">
      <c r="A201" s="40"/>
      <c r="B201" s="282" t="s">
        <v>775</v>
      </c>
      <c r="C201" s="21"/>
      <c r="D201" s="21"/>
      <c r="E201" s="21"/>
      <c r="F201" s="21"/>
      <c r="G201" s="21"/>
    </row>
    <row r="202" spans="1:7" ht="3" customHeight="1">
      <c r="A202" s="189"/>
      <c r="B202" s="187"/>
      <c r="C202" s="160"/>
      <c r="D202" s="160"/>
      <c r="E202" s="160"/>
      <c r="F202" s="160"/>
      <c r="G202" s="160"/>
    </row>
    <row r="203" spans="1:13" s="33" customFormat="1" ht="12.75" customHeight="1">
      <c r="A203" s="6" t="s">
        <v>255</v>
      </c>
      <c r="B203" s="128"/>
      <c r="C203" s="32"/>
      <c r="D203" s="32"/>
      <c r="E203" s="32"/>
      <c r="F203" s="32"/>
      <c r="G203" s="32"/>
      <c r="H203" s="44"/>
      <c r="I203" s="44"/>
      <c r="J203" s="44"/>
      <c r="K203" s="44"/>
      <c r="L203" s="44"/>
      <c r="M203" s="44"/>
    </row>
    <row r="204" spans="1:13" s="33" customFormat="1" ht="12.75" customHeight="1">
      <c r="A204" s="34" t="s">
        <v>664</v>
      </c>
      <c r="B204" s="129"/>
      <c r="C204" s="35"/>
      <c r="D204" s="35"/>
      <c r="E204" s="35"/>
      <c r="F204" s="35"/>
      <c r="G204" s="35"/>
      <c r="H204" s="44"/>
      <c r="I204" s="44"/>
      <c r="J204" s="44"/>
      <c r="K204" s="44"/>
      <c r="L204" s="44"/>
      <c r="M204" s="44"/>
    </row>
    <row r="205" spans="1:7" ht="11.25" customHeight="1">
      <c r="A205" s="42" t="s">
        <v>469</v>
      </c>
      <c r="B205" s="124"/>
      <c r="C205" s="28"/>
      <c r="D205" s="29"/>
      <c r="E205" s="29"/>
      <c r="F205" s="29"/>
      <c r="G205" s="29"/>
    </row>
    <row r="206" spans="1:7" ht="11.25" customHeight="1">
      <c r="A206" s="3" t="s">
        <v>470</v>
      </c>
      <c r="B206" s="120"/>
      <c r="C206" s="19" t="s">
        <v>471</v>
      </c>
      <c r="D206" s="19" t="s">
        <v>472</v>
      </c>
      <c r="E206" s="19" t="s">
        <v>473</v>
      </c>
      <c r="F206" s="19" t="s">
        <v>474</v>
      </c>
      <c r="G206" s="19" t="s">
        <v>655</v>
      </c>
    </row>
    <row r="207" spans="1:7" ht="11.25" customHeight="1">
      <c r="A207" s="28" t="s">
        <v>475</v>
      </c>
      <c r="B207" s="130"/>
      <c r="C207" s="28"/>
      <c r="D207" s="29"/>
      <c r="E207" s="29"/>
      <c r="F207" s="29"/>
      <c r="G207" s="29"/>
    </row>
    <row r="208" spans="1:13" s="33" customFormat="1" ht="11.25" customHeight="1">
      <c r="A208" s="193" t="s">
        <v>476</v>
      </c>
      <c r="B208" s="194"/>
      <c r="C208" s="194"/>
      <c r="D208" s="194"/>
      <c r="E208" s="194"/>
      <c r="F208" s="194"/>
      <c r="G208" s="194"/>
      <c r="H208" s="44"/>
      <c r="I208" s="44"/>
      <c r="J208" s="44"/>
      <c r="K208" s="44"/>
      <c r="L208" s="44"/>
      <c r="M208" s="44"/>
    </row>
    <row r="209" spans="1:7" ht="11.25" customHeight="1">
      <c r="A209" s="189" t="s">
        <v>579</v>
      </c>
      <c r="B209" s="187"/>
      <c r="C209" s="17"/>
      <c r="D209" s="17"/>
      <c r="E209" s="17"/>
      <c r="F209" s="17"/>
      <c r="G209" s="17"/>
    </row>
    <row r="210" spans="1:7" ht="11.25" customHeight="1">
      <c r="A210" s="30" t="s">
        <v>580</v>
      </c>
      <c r="B210" s="126"/>
      <c r="C210" s="29">
        <v>9435</v>
      </c>
      <c r="D210" s="29">
        <v>9633</v>
      </c>
      <c r="E210" s="29">
        <v>9817</v>
      </c>
      <c r="F210" s="29">
        <v>10004</v>
      </c>
      <c r="G210" s="29">
        <v>10195</v>
      </c>
    </row>
    <row r="211" spans="1:7" ht="11.25" customHeight="1">
      <c r="A211" s="31"/>
      <c r="B211" s="127" t="s">
        <v>287</v>
      </c>
      <c r="C211" s="29"/>
      <c r="D211" s="29"/>
      <c r="E211" s="29"/>
      <c r="F211" s="29"/>
      <c r="G211" s="29"/>
    </row>
    <row r="212" spans="1:7" ht="11.25" customHeight="1">
      <c r="A212" s="31"/>
      <c r="B212" s="127" t="s">
        <v>288</v>
      </c>
      <c r="C212" s="29"/>
      <c r="D212" s="29"/>
      <c r="E212" s="29"/>
      <c r="F212" s="29"/>
      <c r="G212" s="29"/>
    </row>
    <row r="213" spans="1:7" ht="11.25" customHeight="1">
      <c r="A213" s="31"/>
      <c r="B213" s="127" t="s">
        <v>289</v>
      </c>
      <c r="C213" s="29"/>
      <c r="D213" s="29"/>
      <c r="E213" s="29"/>
      <c r="F213" s="29"/>
      <c r="G213" s="29"/>
    </row>
    <row r="214" spans="1:13" s="36" customFormat="1" ht="11.25" customHeight="1">
      <c r="A214" s="31"/>
      <c r="B214" s="127" t="s">
        <v>290</v>
      </c>
      <c r="C214" s="29"/>
      <c r="D214" s="29"/>
      <c r="E214" s="29"/>
      <c r="F214" s="29"/>
      <c r="G214" s="29"/>
      <c r="H214" s="167"/>
      <c r="I214" s="44"/>
      <c r="J214" s="167"/>
      <c r="K214" s="167"/>
      <c r="L214" s="167"/>
      <c r="M214" s="167"/>
    </row>
    <row r="215" spans="1:7" ht="11.25" customHeight="1">
      <c r="A215" s="31"/>
      <c r="B215" s="127" t="s">
        <v>291</v>
      </c>
      <c r="C215" s="29"/>
      <c r="D215" s="29"/>
      <c r="E215" s="29"/>
      <c r="F215" s="29"/>
      <c r="G215" s="29"/>
    </row>
    <row r="216" spans="1:7" ht="11.25" customHeight="1">
      <c r="A216" s="30" t="s">
        <v>269</v>
      </c>
      <c r="B216" s="134"/>
      <c r="C216" s="29">
        <v>12069</v>
      </c>
      <c r="D216" s="29">
        <v>14738</v>
      </c>
      <c r="E216" s="29">
        <v>0</v>
      </c>
      <c r="F216" s="29">
        <v>0</v>
      </c>
      <c r="G216" s="29">
        <v>0</v>
      </c>
    </row>
    <row r="217" spans="1:7" ht="11.25" customHeight="1">
      <c r="A217" s="30"/>
      <c r="B217" s="127" t="s">
        <v>776</v>
      </c>
      <c r="C217" s="29"/>
      <c r="D217" s="29"/>
      <c r="E217" s="29"/>
      <c r="F217" s="29"/>
      <c r="G217" s="29"/>
    </row>
    <row r="218" spans="1:7" ht="11.25" customHeight="1">
      <c r="A218" s="30"/>
      <c r="B218" s="127" t="s">
        <v>777</v>
      </c>
      <c r="C218" s="29"/>
      <c r="D218" s="29"/>
      <c r="E218" s="29"/>
      <c r="F218" s="29"/>
      <c r="G218" s="29"/>
    </row>
    <row r="219" spans="1:7" ht="11.25" customHeight="1">
      <c r="A219" s="30" t="s">
        <v>270</v>
      </c>
      <c r="B219" s="126"/>
      <c r="C219" s="29">
        <v>4558</v>
      </c>
      <c r="D219" s="29">
        <v>5576</v>
      </c>
      <c r="E219" s="29">
        <v>0</v>
      </c>
      <c r="F219" s="29">
        <v>0</v>
      </c>
      <c r="G219" s="29">
        <v>0</v>
      </c>
    </row>
    <row r="220" spans="1:7" ht="11.25" customHeight="1">
      <c r="A220" s="31"/>
      <c r="B220" s="126" t="s">
        <v>582</v>
      </c>
      <c r="C220" s="29"/>
      <c r="D220" s="29"/>
      <c r="E220" s="29"/>
      <c r="F220" s="29"/>
      <c r="G220" s="29"/>
    </row>
    <row r="221" spans="1:7" ht="11.25" customHeight="1">
      <c r="A221" s="30" t="s">
        <v>271</v>
      </c>
      <c r="B221" s="126"/>
      <c r="C221" s="29">
        <v>9264</v>
      </c>
      <c r="D221" s="29">
        <v>11309</v>
      </c>
      <c r="E221" s="29">
        <v>0</v>
      </c>
      <c r="F221" s="29">
        <v>0</v>
      </c>
      <c r="G221" s="29">
        <v>0</v>
      </c>
    </row>
    <row r="222" spans="1:7" ht="11.25" customHeight="1">
      <c r="A222" s="22"/>
      <c r="B222" s="127" t="s">
        <v>584</v>
      </c>
      <c r="C222" s="29"/>
      <c r="D222" s="29"/>
      <c r="E222" s="29"/>
      <c r="F222" s="29"/>
      <c r="G222" s="29"/>
    </row>
    <row r="223" spans="1:7" ht="11.25" customHeight="1">
      <c r="A223" s="30" t="s">
        <v>272</v>
      </c>
      <c r="B223" s="126"/>
      <c r="C223" s="29">
        <v>9567</v>
      </c>
      <c r="D223" s="29">
        <v>11686</v>
      </c>
      <c r="E223" s="29">
        <v>0</v>
      </c>
      <c r="F223" s="29">
        <v>0</v>
      </c>
      <c r="G223" s="29">
        <v>0</v>
      </c>
    </row>
    <row r="224" spans="1:7" ht="11.25" customHeight="1">
      <c r="A224" s="31"/>
      <c r="B224" s="126" t="s">
        <v>586</v>
      </c>
      <c r="C224" s="29"/>
      <c r="D224" s="29"/>
      <c r="E224" s="29"/>
      <c r="F224" s="29"/>
      <c r="G224" s="29"/>
    </row>
    <row r="225" spans="1:7" ht="11.25" customHeight="1">
      <c r="A225" s="30" t="s">
        <v>842</v>
      </c>
      <c r="B225" s="127"/>
      <c r="C225" s="29">
        <v>0</v>
      </c>
      <c r="D225" s="29">
        <v>0</v>
      </c>
      <c r="E225" s="29" t="s">
        <v>745</v>
      </c>
      <c r="F225" s="29" t="s">
        <v>745</v>
      </c>
      <c r="G225" s="29" t="s">
        <v>745</v>
      </c>
    </row>
    <row r="226" spans="1:7" ht="11.25" customHeight="1">
      <c r="A226" s="31"/>
      <c r="B226" s="126" t="s">
        <v>187</v>
      </c>
      <c r="C226" s="29"/>
      <c r="D226" s="29"/>
      <c r="E226" s="29"/>
      <c r="F226" s="29"/>
      <c r="G226" s="29"/>
    </row>
    <row r="227" spans="1:7" ht="11.25" customHeight="1">
      <c r="A227" s="31"/>
      <c r="B227" s="126" t="s">
        <v>748</v>
      </c>
      <c r="C227" s="29"/>
      <c r="D227" s="29"/>
      <c r="E227" s="29"/>
      <c r="F227" s="29"/>
      <c r="G227" s="29"/>
    </row>
    <row r="228" spans="1:7" ht="11.25" customHeight="1">
      <c r="A228" s="31"/>
      <c r="B228" s="126" t="s">
        <v>749</v>
      </c>
      <c r="C228" s="29"/>
      <c r="D228" s="29"/>
      <c r="E228" s="29"/>
      <c r="F228" s="29"/>
      <c r="G228" s="29"/>
    </row>
    <row r="229" spans="1:7" ht="11.25" customHeight="1">
      <c r="A229" s="30" t="s">
        <v>375</v>
      </c>
      <c r="B229" s="126"/>
      <c r="C229" s="29">
        <v>18253</v>
      </c>
      <c r="D229" s="29">
        <v>90548</v>
      </c>
      <c r="E229" s="29">
        <v>48715</v>
      </c>
      <c r="F229" s="29">
        <v>40000</v>
      </c>
      <c r="G229" s="29">
        <v>0</v>
      </c>
    </row>
    <row r="230" spans="1:7" ht="11.25" customHeight="1">
      <c r="A230" s="31"/>
      <c r="B230" s="127" t="s">
        <v>778</v>
      </c>
      <c r="C230" s="29"/>
      <c r="D230" s="29"/>
      <c r="E230" s="29"/>
      <c r="F230" s="29"/>
      <c r="G230" s="29"/>
    </row>
    <row r="231" spans="1:7" ht="11.25" customHeight="1">
      <c r="A231" s="31"/>
      <c r="B231" s="127" t="s">
        <v>779</v>
      </c>
      <c r="C231" s="29"/>
      <c r="D231" s="29"/>
      <c r="E231" s="29"/>
      <c r="F231" s="29"/>
      <c r="G231" s="29"/>
    </row>
    <row r="232" spans="1:7" ht="11.25" customHeight="1">
      <c r="A232" s="40"/>
      <c r="B232" s="282" t="s">
        <v>780</v>
      </c>
      <c r="C232" s="21"/>
      <c r="D232" s="21"/>
      <c r="E232" s="21"/>
      <c r="F232" s="21"/>
      <c r="G232" s="21"/>
    </row>
    <row r="233" spans="1:7" ht="3" customHeight="1">
      <c r="A233" s="189"/>
      <c r="B233" s="187"/>
      <c r="C233" s="160"/>
      <c r="D233" s="160"/>
      <c r="E233" s="160"/>
      <c r="F233" s="160"/>
      <c r="G233" s="160"/>
    </row>
    <row r="234" spans="1:13" s="33" customFormat="1" ht="12.75" customHeight="1">
      <c r="A234" s="6" t="s">
        <v>255</v>
      </c>
      <c r="B234" s="128"/>
      <c r="C234" s="32"/>
      <c r="D234" s="32"/>
      <c r="E234" s="32"/>
      <c r="F234" s="32"/>
      <c r="G234" s="32"/>
      <c r="H234" s="44"/>
      <c r="I234" s="44"/>
      <c r="J234" s="44"/>
      <c r="K234" s="44"/>
      <c r="L234" s="44"/>
      <c r="M234" s="44"/>
    </row>
    <row r="235" spans="1:13" s="33" customFormat="1" ht="11.25" customHeight="1">
      <c r="A235" s="34" t="s">
        <v>664</v>
      </c>
      <c r="B235" s="129"/>
      <c r="C235" s="35"/>
      <c r="D235" s="35"/>
      <c r="E235" s="35"/>
      <c r="F235" s="35"/>
      <c r="G235" s="35"/>
      <c r="H235" s="44"/>
      <c r="I235" s="44"/>
      <c r="J235" s="44"/>
      <c r="K235" s="44"/>
      <c r="L235" s="44"/>
      <c r="M235" s="44"/>
    </row>
    <row r="236" spans="1:7" ht="11.25" customHeight="1">
      <c r="A236" s="42" t="s">
        <v>469</v>
      </c>
      <c r="B236" s="124"/>
      <c r="C236" s="28"/>
      <c r="D236" s="29"/>
      <c r="E236" s="29"/>
      <c r="F236" s="29"/>
      <c r="G236" s="29"/>
    </row>
    <row r="237" spans="1:7" ht="11.25" customHeight="1">
      <c r="A237" s="3" t="s">
        <v>470</v>
      </c>
      <c r="B237" s="120"/>
      <c r="C237" s="19" t="s">
        <v>471</v>
      </c>
      <c r="D237" s="19" t="s">
        <v>472</v>
      </c>
      <c r="E237" s="19" t="s">
        <v>473</v>
      </c>
      <c r="F237" s="19" t="s">
        <v>474</v>
      </c>
      <c r="G237" s="19" t="s">
        <v>655</v>
      </c>
    </row>
    <row r="238" spans="1:7" ht="11.25" customHeight="1">
      <c r="A238" s="28" t="s">
        <v>475</v>
      </c>
      <c r="B238" s="130"/>
      <c r="C238" s="28"/>
      <c r="D238" s="29"/>
      <c r="E238" s="29"/>
      <c r="F238" s="29"/>
      <c r="G238" s="29"/>
    </row>
    <row r="239" spans="1:13" s="33" customFormat="1" ht="11.25" customHeight="1">
      <c r="A239" s="193" t="s">
        <v>476</v>
      </c>
      <c r="B239" s="194"/>
      <c r="C239" s="194"/>
      <c r="D239" s="194"/>
      <c r="E239" s="194"/>
      <c r="F239" s="194"/>
      <c r="G239" s="194"/>
      <c r="H239" s="44"/>
      <c r="I239" s="44"/>
      <c r="J239" s="44"/>
      <c r="K239" s="44"/>
      <c r="L239" s="44"/>
      <c r="M239" s="44"/>
    </row>
    <row r="240" spans="1:7" ht="11.25" customHeight="1">
      <c r="A240" s="189" t="s">
        <v>588</v>
      </c>
      <c r="B240" s="187"/>
      <c r="C240" s="17"/>
      <c r="D240" s="17"/>
      <c r="E240" s="17"/>
      <c r="F240" s="17"/>
      <c r="G240" s="17"/>
    </row>
    <row r="241" spans="1:7" ht="11.25" customHeight="1">
      <c r="A241" s="30" t="s">
        <v>269</v>
      </c>
      <c r="B241" s="126"/>
      <c r="C241" s="29">
        <v>6574</v>
      </c>
      <c r="D241" s="29">
        <v>6700</v>
      </c>
      <c r="E241" s="29">
        <v>0</v>
      </c>
      <c r="F241" s="29">
        <v>0</v>
      </c>
      <c r="G241" s="29">
        <v>0</v>
      </c>
    </row>
    <row r="242" spans="1:7" ht="11.25" customHeight="1">
      <c r="A242" s="30"/>
      <c r="B242" s="127" t="s">
        <v>776</v>
      </c>
      <c r="C242" s="29"/>
      <c r="D242" s="29"/>
      <c r="E242" s="29"/>
      <c r="F242" s="29"/>
      <c r="G242" s="29"/>
    </row>
    <row r="243" spans="1:7" ht="11.25" customHeight="1">
      <c r="A243" s="30"/>
      <c r="B243" s="127" t="s">
        <v>777</v>
      </c>
      <c r="C243" s="29"/>
      <c r="D243" s="29"/>
      <c r="E243" s="29"/>
      <c r="F243" s="29"/>
      <c r="G243" s="29"/>
    </row>
    <row r="244" spans="1:7" ht="11.25" customHeight="1">
      <c r="A244" s="30" t="s">
        <v>270</v>
      </c>
      <c r="B244" s="126"/>
      <c r="C244" s="29">
        <v>2486</v>
      </c>
      <c r="D244" s="29">
        <v>2534</v>
      </c>
      <c r="E244" s="29">
        <v>0</v>
      </c>
      <c r="F244" s="29">
        <v>0</v>
      </c>
      <c r="G244" s="29">
        <v>0</v>
      </c>
    </row>
    <row r="245" spans="1:7" ht="11.25" customHeight="1">
      <c r="A245" s="36"/>
      <c r="B245" s="127" t="s">
        <v>582</v>
      </c>
      <c r="C245" s="39"/>
      <c r="D245" s="39"/>
      <c r="E245" s="39"/>
      <c r="F245" s="39"/>
      <c r="G245" s="39"/>
    </row>
    <row r="246" spans="1:7" ht="11.25" customHeight="1">
      <c r="A246" s="30" t="s">
        <v>271</v>
      </c>
      <c r="B246" s="131"/>
      <c r="C246" s="29">
        <v>5040</v>
      </c>
      <c r="D246" s="29">
        <v>5139</v>
      </c>
      <c r="E246" s="29">
        <v>0</v>
      </c>
      <c r="F246" s="29">
        <v>0</v>
      </c>
      <c r="G246" s="29">
        <v>0</v>
      </c>
    </row>
    <row r="247" spans="1:7" ht="11.25" customHeight="1">
      <c r="A247" s="30"/>
      <c r="B247" s="127" t="s">
        <v>584</v>
      </c>
      <c r="C247" s="29"/>
      <c r="D247" s="29"/>
      <c r="E247" s="29"/>
      <c r="F247" s="29"/>
      <c r="G247" s="29"/>
    </row>
    <row r="248" spans="1:7" ht="11.25" customHeight="1">
      <c r="A248" s="30" t="s">
        <v>272</v>
      </c>
      <c r="B248" s="127"/>
      <c r="C248" s="29">
        <v>5213</v>
      </c>
      <c r="D248" s="29">
        <v>5314</v>
      </c>
      <c r="E248" s="29">
        <v>0</v>
      </c>
      <c r="F248" s="29">
        <v>0</v>
      </c>
      <c r="G248" s="29">
        <v>0</v>
      </c>
    </row>
    <row r="249" spans="1:13" s="36" customFormat="1" ht="11.25" customHeight="1">
      <c r="A249" s="22"/>
      <c r="B249" s="126" t="s">
        <v>586</v>
      </c>
      <c r="C249" s="29"/>
      <c r="D249" s="29"/>
      <c r="E249" s="29"/>
      <c r="F249" s="29"/>
      <c r="G249" s="29"/>
      <c r="H249" s="167"/>
      <c r="I249" s="44"/>
      <c r="J249" s="167"/>
      <c r="K249" s="167"/>
      <c r="L249" s="167"/>
      <c r="M249" s="167"/>
    </row>
    <row r="250" spans="1:7" ht="11.25" customHeight="1">
      <c r="A250" s="30" t="s">
        <v>842</v>
      </c>
      <c r="B250" s="127"/>
      <c r="C250" s="29">
        <v>0</v>
      </c>
      <c r="D250" s="29">
        <v>0</v>
      </c>
      <c r="E250" s="29" t="s">
        <v>745</v>
      </c>
      <c r="F250" s="29" t="s">
        <v>745</v>
      </c>
      <c r="G250" s="29" t="s">
        <v>745</v>
      </c>
    </row>
    <row r="251" spans="1:7" ht="11.25" customHeight="1">
      <c r="A251" s="30"/>
      <c r="B251" s="126" t="s">
        <v>187</v>
      </c>
      <c r="C251" s="29"/>
      <c r="D251" s="29"/>
      <c r="E251" s="29"/>
      <c r="F251" s="29"/>
      <c r="G251" s="29"/>
    </row>
    <row r="252" spans="1:7" ht="11.25" customHeight="1">
      <c r="A252" s="30"/>
      <c r="B252" s="126" t="s">
        <v>748</v>
      </c>
      <c r="C252" s="29"/>
      <c r="D252" s="29"/>
      <c r="E252" s="29"/>
      <c r="F252" s="29"/>
      <c r="G252" s="29"/>
    </row>
    <row r="253" spans="1:7" ht="11.25" customHeight="1">
      <c r="A253" s="22"/>
      <c r="B253" s="126" t="s">
        <v>749</v>
      </c>
      <c r="C253" s="29"/>
      <c r="D253" s="29"/>
      <c r="E253" s="29"/>
      <c r="F253" s="29"/>
      <c r="G253" s="29"/>
    </row>
    <row r="254" spans="1:7" ht="11.25" customHeight="1">
      <c r="A254" s="30" t="s">
        <v>599</v>
      </c>
      <c r="B254" s="126"/>
      <c r="C254" s="29">
        <v>50</v>
      </c>
      <c r="D254" s="29">
        <v>0</v>
      </c>
      <c r="E254" s="29">
        <v>0</v>
      </c>
      <c r="F254" s="29">
        <v>0</v>
      </c>
      <c r="G254" s="29">
        <v>0</v>
      </c>
    </row>
    <row r="255" spans="1:7" ht="11.25" customHeight="1">
      <c r="A255" s="22"/>
      <c r="B255" s="127" t="s">
        <v>781</v>
      </c>
      <c r="C255" s="29"/>
      <c r="D255" s="29"/>
      <c r="E255" s="29"/>
      <c r="F255" s="29"/>
      <c r="G255" s="29"/>
    </row>
    <row r="256" spans="1:7" ht="11.25" customHeight="1">
      <c r="A256" s="22"/>
      <c r="B256" s="127" t="s">
        <v>782</v>
      </c>
      <c r="C256" s="29"/>
      <c r="D256" s="29"/>
      <c r="E256" s="29"/>
      <c r="F256" s="29"/>
      <c r="G256" s="29"/>
    </row>
    <row r="257" spans="1:7" ht="11.25" customHeight="1">
      <c r="A257" s="22"/>
      <c r="B257" s="127" t="s">
        <v>834</v>
      </c>
      <c r="C257" s="29"/>
      <c r="D257" s="29"/>
      <c r="E257" s="29"/>
      <c r="F257" s="29"/>
      <c r="G257" s="29"/>
    </row>
    <row r="258" spans="1:7" ht="11.25" customHeight="1">
      <c r="A258" s="22"/>
      <c r="B258" s="127" t="s">
        <v>260</v>
      </c>
      <c r="C258" s="29"/>
      <c r="D258" s="29"/>
      <c r="E258" s="29"/>
      <c r="F258" s="29"/>
      <c r="G258" s="29"/>
    </row>
    <row r="259" spans="1:7" ht="11.25" customHeight="1">
      <c r="A259" s="22" t="s">
        <v>602</v>
      </c>
      <c r="B259" s="122"/>
      <c r="C259" s="26"/>
      <c r="D259" s="26"/>
      <c r="E259" s="26"/>
      <c r="F259" s="26"/>
      <c r="G259" s="26"/>
    </row>
    <row r="260" spans="1:7" ht="11.25" customHeight="1">
      <c r="A260" s="27" t="s">
        <v>603</v>
      </c>
      <c r="B260" s="130"/>
      <c r="C260" s="29">
        <v>4323</v>
      </c>
      <c r="D260" s="29">
        <v>34331</v>
      </c>
      <c r="E260" s="29">
        <v>34331</v>
      </c>
      <c r="F260" s="29">
        <v>34331</v>
      </c>
      <c r="G260" s="29">
        <v>34331</v>
      </c>
    </row>
    <row r="261" spans="1:7" ht="11.25" customHeight="1">
      <c r="A261" s="22"/>
      <c r="B261" s="126" t="s">
        <v>835</v>
      </c>
      <c r="C261" s="26"/>
      <c r="D261" s="26"/>
      <c r="E261" s="26"/>
      <c r="F261" s="26"/>
      <c r="G261" s="26"/>
    </row>
    <row r="262" spans="1:7" ht="11.25" customHeight="1">
      <c r="A262" s="43"/>
      <c r="B262" s="135" t="s">
        <v>836</v>
      </c>
      <c r="C262" s="51"/>
      <c r="D262" s="51"/>
      <c r="E262" s="51"/>
      <c r="F262" s="51"/>
      <c r="G262" s="51"/>
    </row>
    <row r="263" spans="1:7" ht="3" customHeight="1">
      <c r="A263" s="189"/>
      <c r="B263" s="188"/>
      <c r="C263" s="160"/>
      <c r="D263" s="160"/>
      <c r="E263" s="160"/>
      <c r="F263" s="160"/>
      <c r="G263" s="160"/>
    </row>
    <row r="264" spans="1:13" s="33" customFormat="1" ht="12.75" customHeight="1">
      <c r="A264" s="6" t="s">
        <v>255</v>
      </c>
      <c r="B264" s="128"/>
      <c r="C264" s="32"/>
      <c r="D264" s="32"/>
      <c r="E264" s="32"/>
      <c r="F264" s="32"/>
      <c r="G264" s="32"/>
      <c r="H264" s="44"/>
      <c r="I264" s="44"/>
      <c r="J264" s="44"/>
      <c r="K264" s="44"/>
      <c r="L264" s="44"/>
      <c r="M264" s="44"/>
    </row>
    <row r="265" spans="1:13" s="33" customFormat="1" ht="12.75" customHeight="1">
      <c r="A265" s="34" t="s">
        <v>664</v>
      </c>
      <c r="B265" s="129"/>
      <c r="C265" s="35"/>
      <c r="D265" s="35"/>
      <c r="E265" s="35"/>
      <c r="F265" s="35"/>
      <c r="G265" s="35"/>
      <c r="H265" s="44"/>
      <c r="I265" s="44"/>
      <c r="J265" s="44"/>
      <c r="K265" s="44"/>
      <c r="L265" s="44"/>
      <c r="M265" s="44"/>
    </row>
    <row r="266" spans="1:7" ht="11.25" customHeight="1">
      <c r="A266" s="42" t="s">
        <v>469</v>
      </c>
      <c r="B266" s="124"/>
      <c r="C266" s="28"/>
      <c r="D266" s="29"/>
      <c r="E266" s="29"/>
      <c r="F266" s="29"/>
      <c r="G266" s="29"/>
    </row>
    <row r="267" spans="1:7" ht="11.25" customHeight="1">
      <c r="A267" s="3" t="s">
        <v>470</v>
      </c>
      <c r="B267" s="120"/>
      <c r="C267" s="19" t="s">
        <v>471</v>
      </c>
      <c r="D267" s="19" t="s">
        <v>472</v>
      </c>
      <c r="E267" s="19" t="s">
        <v>473</v>
      </c>
      <c r="F267" s="19" t="s">
        <v>474</v>
      </c>
      <c r="G267" s="19" t="s">
        <v>655</v>
      </c>
    </row>
    <row r="268" spans="1:7" ht="11.25" customHeight="1">
      <c r="A268" s="28" t="s">
        <v>475</v>
      </c>
      <c r="B268" s="130"/>
      <c r="C268" s="28"/>
      <c r="D268" s="29"/>
      <c r="E268" s="29"/>
      <c r="F268" s="29"/>
      <c r="G268" s="29"/>
    </row>
    <row r="269" spans="1:13" s="33" customFormat="1" ht="11.25" customHeight="1">
      <c r="A269" s="193" t="s">
        <v>476</v>
      </c>
      <c r="B269" s="194"/>
      <c r="C269" s="194"/>
      <c r="D269" s="194"/>
      <c r="E269" s="194"/>
      <c r="F269" s="194"/>
      <c r="G269" s="194"/>
      <c r="H269" s="44"/>
      <c r="I269" s="44"/>
      <c r="J269" s="44"/>
      <c r="K269" s="44"/>
      <c r="L269" s="44"/>
      <c r="M269" s="44"/>
    </row>
    <row r="270" spans="1:7" ht="11.25" customHeight="1">
      <c r="A270" s="189" t="s">
        <v>605</v>
      </c>
      <c r="B270" s="188"/>
      <c r="C270" s="160"/>
      <c r="D270" s="160"/>
      <c r="E270" s="160"/>
      <c r="F270" s="160"/>
      <c r="G270" s="160"/>
    </row>
    <row r="271" spans="1:8" ht="11.25" customHeight="1">
      <c r="A271" s="30" t="s">
        <v>269</v>
      </c>
      <c r="B271" s="126"/>
      <c r="C271" s="29">
        <v>23067</v>
      </c>
      <c r="D271" s="29">
        <v>23225</v>
      </c>
      <c r="E271" s="29">
        <v>0</v>
      </c>
      <c r="F271" s="29">
        <v>0</v>
      </c>
      <c r="G271" s="29">
        <v>0</v>
      </c>
      <c r="H271" s="171"/>
    </row>
    <row r="272" spans="1:8" ht="11.25" customHeight="1">
      <c r="A272" s="31"/>
      <c r="B272" s="127" t="s">
        <v>776</v>
      </c>
      <c r="C272" s="29"/>
      <c r="D272" s="29"/>
      <c r="E272" s="29"/>
      <c r="F272" s="29"/>
      <c r="G272" s="29"/>
      <c r="H272" s="171"/>
    </row>
    <row r="273" spans="1:8" ht="11.25" customHeight="1">
      <c r="A273" s="31"/>
      <c r="B273" s="127" t="s">
        <v>777</v>
      </c>
      <c r="C273" s="29"/>
      <c r="D273" s="29"/>
      <c r="E273" s="29"/>
      <c r="F273" s="29"/>
      <c r="G273" s="29"/>
      <c r="H273" s="171"/>
    </row>
    <row r="274" spans="1:8" ht="11.25" customHeight="1">
      <c r="A274" s="30" t="s">
        <v>270</v>
      </c>
      <c r="B274" s="126"/>
      <c r="C274" s="29">
        <v>8728</v>
      </c>
      <c r="D274" s="29">
        <v>8785</v>
      </c>
      <c r="E274" s="29">
        <v>0</v>
      </c>
      <c r="F274" s="29">
        <v>0</v>
      </c>
      <c r="G274" s="29">
        <v>0</v>
      </c>
      <c r="H274" s="171"/>
    </row>
    <row r="275" spans="1:8" ht="11.25" customHeight="1">
      <c r="A275" s="31"/>
      <c r="B275" s="126" t="s">
        <v>582</v>
      </c>
      <c r="C275" s="29"/>
      <c r="D275" s="29"/>
      <c r="E275" s="29"/>
      <c r="F275" s="29"/>
      <c r="G275" s="29"/>
      <c r="H275" s="171"/>
    </row>
    <row r="276" spans="1:8" ht="11.25" customHeight="1">
      <c r="A276" s="30" t="s">
        <v>271</v>
      </c>
      <c r="B276" s="126"/>
      <c r="C276" s="29">
        <v>17695</v>
      </c>
      <c r="D276" s="29">
        <v>17817</v>
      </c>
      <c r="E276" s="29">
        <v>0</v>
      </c>
      <c r="F276" s="29">
        <v>0</v>
      </c>
      <c r="G276" s="29">
        <v>0</v>
      </c>
      <c r="H276" s="171"/>
    </row>
    <row r="277" spans="1:8" ht="11.25" customHeight="1">
      <c r="A277" s="31"/>
      <c r="B277" s="126" t="s">
        <v>584</v>
      </c>
      <c r="C277" s="29"/>
      <c r="D277" s="29"/>
      <c r="E277" s="29"/>
      <c r="F277" s="29"/>
      <c r="G277" s="29"/>
      <c r="H277" s="171"/>
    </row>
    <row r="278" spans="1:8" ht="11.25" customHeight="1">
      <c r="A278" s="30" t="s">
        <v>272</v>
      </c>
      <c r="B278" s="126"/>
      <c r="C278" s="29">
        <v>18289</v>
      </c>
      <c r="D278" s="29">
        <v>18417</v>
      </c>
      <c r="E278" s="29">
        <v>0</v>
      </c>
      <c r="F278" s="29">
        <v>0</v>
      </c>
      <c r="G278" s="29">
        <v>0</v>
      </c>
      <c r="H278" s="171"/>
    </row>
    <row r="279" spans="1:8" ht="11.25" customHeight="1">
      <c r="A279" s="31"/>
      <c r="B279" s="126" t="s">
        <v>586</v>
      </c>
      <c r="C279" s="29"/>
      <c r="D279" s="29"/>
      <c r="E279" s="29"/>
      <c r="F279" s="29"/>
      <c r="G279" s="29"/>
      <c r="H279" s="171"/>
    </row>
    <row r="280" spans="1:8" ht="11.25" customHeight="1">
      <c r="A280" s="30" t="s">
        <v>914</v>
      </c>
      <c r="B280" s="126"/>
      <c r="C280" s="29">
        <v>379</v>
      </c>
      <c r="D280" s="29">
        <v>387</v>
      </c>
      <c r="E280" s="29">
        <v>387</v>
      </c>
      <c r="F280" s="29">
        <v>387</v>
      </c>
      <c r="G280" s="29">
        <v>395</v>
      </c>
      <c r="H280" s="171"/>
    </row>
    <row r="281" spans="1:7" ht="11.25" customHeight="1">
      <c r="A281" s="36"/>
      <c r="B281" s="127" t="s">
        <v>918</v>
      </c>
      <c r="C281" s="39"/>
      <c r="D281" s="39"/>
      <c r="E281" s="39"/>
      <c r="F281" s="39"/>
      <c r="G281" s="39"/>
    </row>
    <row r="282" spans="1:7" ht="11.25" customHeight="1">
      <c r="A282" s="31"/>
      <c r="B282" s="131" t="s">
        <v>919</v>
      </c>
      <c r="C282" s="29"/>
      <c r="D282" s="29"/>
      <c r="E282" s="29"/>
      <c r="F282" s="29"/>
      <c r="G282" s="29"/>
    </row>
    <row r="283" spans="1:13" s="36" customFormat="1" ht="11.25" customHeight="1">
      <c r="A283" s="31"/>
      <c r="B283" s="131" t="s">
        <v>920</v>
      </c>
      <c r="C283" s="29"/>
      <c r="D283" s="29"/>
      <c r="E283" s="29"/>
      <c r="F283" s="29"/>
      <c r="G283" s="29"/>
      <c r="H283" s="167"/>
      <c r="I283" s="44"/>
      <c r="J283" s="167"/>
      <c r="K283" s="167"/>
      <c r="L283" s="167"/>
      <c r="M283" s="167"/>
    </row>
    <row r="284" spans="1:7" ht="11.25" customHeight="1">
      <c r="A284" s="27" t="s">
        <v>607</v>
      </c>
      <c r="B284" s="124"/>
      <c r="C284" s="29">
        <v>354366</v>
      </c>
      <c r="D284" s="29">
        <v>335502</v>
      </c>
      <c r="E284" s="29">
        <v>58610</v>
      </c>
      <c r="F284" s="29">
        <v>0</v>
      </c>
      <c r="G284" s="29">
        <v>0</v>
      </c>
    </row>
    <row r="285" spans="1:7" ht="11.25" customHeight="1">
      <c r="A285" s="36"/>
      <c r="B285" s="125" t="s">
        <v>921</v>
      </c>
      <c r="C285" s="39"/>
      <c r="D285" s="39"/>
      <c r="E285" s="39"/>
      <c r="F285" s="39"/>
      <c r="G285" s="39"/>
    </row>
    <row r="286" spans="1:7" ht="11.25" customHeight="1">
      <c r="A286" s="28"/>
      <c r="B286" s="131" t="s">
        <v>922</v>
      </c>
      <c r="C286" s="29"/>
      <c r="D286" s="29"/>
      <c r="E286" s="29"/>
      <c r="F286" s="29"/>
      <c r="G286" s="29"/>
    </row>
    <row r="287" spans="1:7" ht="11.25" customHeight="1">
      <c r="A287" s="28"/>
      <c r="B287" s="131" t="s">
        <v>923</v>
      </c>
      <c r="C287" s="29"/>
      <c r="D287" s="29"/>
      <c r="E287" s="29"/>
      <c r="F287" s="29"/>
      <c r="G287" s="29"/>
    </row>
    <row r="288" spans="1:7" ht="11.25" customHeight="1">
      <c r="A288" s="28"/>
      <c r="B288" s="131" t="s">
        <v>924</v>
      </c>
      <c r="C288" s="29"/>
      <c r="D288" s="29"/>
      <c r="E288" s="29"/>
      <c r="F288" s="29"/>
      <c r="G288" s="29"/>
    </row>
    <row r="289" spans="1:7" ht="11.25" customHeight="1">
      <c r="A289" s="28"/>
      <c r="B289" s="131" t="s">
        <v>925</v>
      </c>
      <c r="C289" s="29"/>
      <c r="D289" s="29"/>
      <c r="E289" s="29"/>
      <c r="F289" s="29"/>
      <c r="G289" s="29"/>
    </row>
    <row r="290" spans="1:7" ht="11.25" customHeight="1">
      <c r="A290" s="30" t="s">
        <v>273</v>
      </c>
      <c r="B290" s="126"/>
      <c r="C290" s="29">
        <v>25275</v>
      </c>
      <c r="D290" s="29">
        <v>26822</v>
      </c>
      <c r="E290" s="29">
        <v>0</v>
      </c>
      <c r="F290" s="29">
        <v>0</v>
      </c>
      <c r="G290" s="29">
        <v>0</v>
      </c>
    </row>
    <row r="291" spans="1:7" ht="11.25" customHeight="1">
      <c r="A291" s="31"/>
      <c r="B291" s="127" t="s">
        <v>926</v>
      </c>
      <c r="C291" s="29"/>
      <c r="D291" s="29"/>
      <c r="E291" s="29"/>
      <c r="F291" s="29"/>
      <c r="G291" s="29"/>
    </row>
    <row r="292" spans="1:7" ht="11.25" customHeight="1">
      <c r="A292" s="31"/>
      <c r="B292" s="127" t="s">
        <v>927</v>
      </c>
      <c r="C292" s="29"/>
      <c r="D292" s="29"/>
      <c r="E292" s="29"/>
      <c r="F292" s="29"/>
      <c r="G292" s="29"/>
    </row>
    <row r="293" spans="1:7" ht="11.25" customHeight="1">
      <c r="A293" s="31"/>
      <c r="B293" s="127" t="s">
        <v>928</v>
      </c>
      <c r="C293" s="29"/>
      <c r="D293" s="29"/>
      <c r="E293" s="29"/>
      <c r="F293" s="29"/>
      <c r="G293" s="29"/>
    </row>
    <row r="294" spans="1:7" ht="11.25" customHeight="1">
      <c r="A294" s="31"/>
      <c r="B294" s="127" t="s">
        <v>929</v>
      </c>
      <c r="C294" s="29"/>
      <c r="D294" s="29"/>
      <c r="E294" s="29"/>
      <c r="F294" s="29"/>
      <c r="G294" s="29"/>
    </row>
    <row r="295" spans="1:7" ht="11.25" customHeight="1">
      <c r="A295" s="31"/>
      <c r="B295" s="131" t="s">
        <v>930</v>
      </c>
      <c r="C295" s="29"/>
      <c r="D295" s="29"/>
      <c r="E295" s="29"/>
      <c r="F295" s="29"/>
      <c r="G295" s="29"/>
    </row>
    <row r="296" spans="1:7" ht="3" customHeight="1">
      <c r="A296" s="287"/>
      <c r="B296" s="201"/>
      <c r="C296" s="17"/>
      <c r="D296" s="17"/>
      <c r="E296" s="17"/>
      <c r="F296" s="17"/>
      <c r="G296" s="17"/>
    </row>
    <row r="297" spans="1:13" s="33" customFormat="1" ht="12.75" customHeight="1">
      <c r="A297" s="6" t="s">
        <v>255</v>
      </c>
      <c r="B297" s="128"/>
      <c r="C297" s="32"/>
      <c r="D297" s="32"/>
      <c r="E297" s="32"/>
      <c r="F297" s="32"/>
      <c r="G297" s="32"/>
      <c r="H297" s="44"/>
      <c r="I297" s="44"/>
      <c r="J297" s="44"/>
      <c r="K297" s="44"/>
      <c r="L297" s="44"/>
      <c r="M297" s="44"/>
    </row>
    <row r="298" spans="1:13" s="33" customFormat="1" ht="12.75" customHeight="1">
      <c r="A298" s="34" t="s">
        <v>664</v>
      </c>
      <c r="B298" s="129"/>
      <c r="C298" s="35"/>
      <c r="D298" s="35"/>
      <c r="E298" s="35"/>
      <c r="F298" s="35"/>
      <c r="G298" s="35"/>
      <c r="H298" s="44"/>
      <c r="I298" s="44"/>
      <c r="J298" s="44"/>
      <c r="K298" s="44"/>
      <c r="L298" s="44"/>
      <c r="M298" s="44"/>
    </row>
    <row r="299" spans="1:7" ht="11.25" customHeight="1">
      <c r="A299" s="42" t="s">
        <v>469</v>
      </c>
      <c r="B299" s="124"/>
      <c r="C299" s="28"/>
      <c r="D299" s="29"/>
      <c r="E299" s="29"/>
      <c r="F299" s="29"/>
      <c r="G299" s="29"/>
    </row>
    <row r="300" spans="1:7" ht="11.25" customHeight="1">
      <c r="A300" s="3" t="s">
        <v>470</v>
      </c>
      <c r="B300" s="120"/>
      <c r="C300" s="19" t="s">
        <v>471</v>
      </c>
      <c r="D300" s="19" t="s">
        <v>472</v>
      </c>
      <c r="E300" s="19" t="s">
        <v>473</v>
      </c>
      <c r="F300" s="19" t="s">
        <v>474</v>
      </c>
      <c r="G300" s="19" t="s">
        <v>655</v>
      </c>
    </row>
    <row r="301" spans="1:7" ht="11.25" customHeight="1">
      <c r="A301" s="28" t="s">
        <v>475</v>
      </c>
      <c r="B301" s="130"/>
      <c r="C301" s="28"/>
      <c r="D301" s="29"/>
      <c r="E301" s="29"/>
      <c r="F301" s="29"/>
      <c r="G301" s="29"/>
    </row>
    <row r="302" spans="1:13" s="33" customFormat="1" ht="11.25" customHeight="1">
      <c r="A302" s="193" t="s">
        <v>476</v>
      </c>
      <c r="B302" s="194"/>
      <c r="C302" s="194"/>
      <c r="D302" s="194"/>
      <c r="E302" s="194"/>
      <c r="F302" s="194"/>
      <c r="G302" s="194"/>
      <c r="H302" s="44"/>
      <c r="I302" s="44"/>
      <c r="J302" s="44"/>
      <c r="K302" s="44"/>
      <c r="L302" s="44"/>
      <c r="M302" s="44"/>
    </row>
    <row r="303" spans="1:7" ht="11.25" customHeight="1">
      <c r="A303" s="189" t="s">
        <v>606</v>
      </c>
      <c r="B303" s="201"/>
      <c r="C303" s="17"/>
      <c r="D303" s="17"/>
      <c r="E303" s="17"/>
      <c r="F303" s="17"/>
      <c r="G303" s="17"/>
    </row>
    <row r="304" spans="1:7" ht="11.25" customHeight="1">
      <c r="A304" s="30" t="s">
        <v>180</v>
      </c>
      <c r="B304" s="137"/>
      <c r="C304" s="29">
        <v>0</v>
      </c>
      <c r="D304" s="29">
        <v>10000</v>
      </c>
      <c r="E304" s="29">
        <v>20000</v>
      </c>
      <c r="F304" s="29">
        <v>20000</v>
      </c>
      <c r="G304" s="29">
        <v>20000</v>
      </c>
    </row>
    <row r="305" spans="1:7" ht="11.25" customHeight="1">
      <c r="A305" s="30"/>
      <c r="B305" s="202" t="s">
        <v>931</v>
      </c>
      <c r="C305" s="29"/>
      <c r="D305" s="29"/>
      <c r="E305" s="29"/>
      <c r="F305" s="29"/>
      <c r="G305" s="29"/>
    </row>
    <row r="306" spans="1:7" ht="11.25" customHeight="1">
      <c r="A306" s="30"/>
      <c r="B306" s="202" t="s">
        <v>932</v>
      </c>
      <c r="C306" s="29"/>
      <c r="D306" s="29"/>
      <c r="E306" s="29"/>
      <c r="F306" s="29"/>
      <c r="G306" s="29"/>
    </row>
    <row r="307" spans="1:7" ht="11.25" customHeight="1">
      <c r="A307" s="30"/>
      <c r="B307" s="202" t="s">
        <v>933</v>
      </c>
      <c r="C307" s="29"/>
      <c r="D307" s="29"/>
      <c r="E307" s="29"/>
      <c r="F307" s="29"/>
      <c r="G307" s="29"/>
    </row>
    <row r="308" spans="1:7" ht="11.25" customHeight="1">
      <c r="A308" s="30"/>
      <c r="B308" s="202" t="s">
        <v>763</v>
      </c>
      <c r="C308" s="29"/>
      <c r="D308" s="29"/>
      <c r="E308" s="29"/>
      <c r="F308" s="29"/>
      <c r="G308" s="29"/>
    </row>
    <row r="309" spans="1:7" ht="11.25" customHeight="1">
      <c r="A309" s="30" t="s">
        <v>842</v>
      </c>
      <c r="B309" s="137"/>
      <c r="C309" s="29">
        <v>0</v>
      </c>
      <c r="D309" s="29">
        <v>0</v>
      </c>
      <c r="E309" s="29" t="s">
        <v>745</v>
      </c>
      <c r="F309" s="29" t="s">
        <v>745</v>
      </c>
      <c r="G309" s="29" t="s">
        <v>745</v>
      </c>
    </row>
    <row r="310" spans="1:7" ht="11.25" customHeight="1">
      <c r="A310" s="30"/>
      <c r="B310" s="126" t="s">
        <v>187</v>
      </c>
      <c r="C310" s="29"/>
      <c r="D310" s="29"/>
      <c r="E310" s="29"/>
      <c r="F310" s="29"/>
      <c r="G310" s="29"/>
    </row>
    <row r="311" spans="1:7" ht="11.25" customHeight="1">
      <c r="A311" s="30"/>
      <c r="B311" s="126" t="s">
        <v>748</v>
      </c>
      <c r="C311" s="29"/>
      <c r="D311" s="29"/>
      <c r="E311" s="29"/>
      <c r="F311" s="29"/>
      <c r="G311" s="29"/>
    </row>
    <row r="312" spans="1:7" ht="11.25" customHeight="1">
      <c r="A312" s="30"/>
      <c r="B312" s="126" t="s">
        <v>749</v>
      </c>
      <c r="C312" s="29"/>
      <c r="D312" s="29"/>
      <c r="E312" s="29"/>
      <c r="F312" s="29"/>
      <c r="G312" s="29"/>
    </row>
    <row r="313" spans="1:7" ht="11.25" customHeight="1">
      <c r="A313" s="30" t="s">
        <v>843</v>
      </c>
      <c r="B313" s="126"/>
      <c r="C313" s="29">
        <v>500</v>
      </c>
      <c r="D313" s="29">
        <v>259</v>
      </c>
      <c r="E313" s="29">
        <v>0</v>
      </c>
      <c r="F313" s="29">
        <v>0</v>
      </c>
      <c r="G313" s="29">
        <v>0</v>
      </c>
    </row>
    <row r="314" spans="1:7" ht="11.25" customHeight="1">
      <c r="A314" s="31"/>
      <c r="B314" s="127" t="s">
        <v>934</v>
      </c>
      <c r="C314" s="29"/>
      <c r="D314" s="29"/>
      <c r="E314" s="29"/>
      <c r="F314" s="29"/>
      <c r="G314" s="29"/>
    </row>
    <row r="315" spans="1:7" ht="11.25" customHeight="1">
      <c r="A315" s="31"/>
      <c r="B315" s="127" t="s">
        <v>935</v>
      </c>
      <c r="C315" s="29"/>
      <c r="D315" s="29"/>
      <c r="E315" s="29"/>
      <c r="F315" s="29"/>
      <c r="G315" s="29"/>
    </row>
    <row r="316" spans="1:7" ht="11.25" customHeight="1">
      <c r="A316" s="30" t="s">
        <v>610</v>
      </c>
      <c r="B316" s="126"/>
      <c r="C316" s="29">
        <v>10216</v>
      </c>
      <c r="D316" s="29">
        <v>8148</v>
      </c>
      <c r="E316" s="29">
        <v>8299</v>
      </c>
      <c r="F316" s="29">
        <v>14880</v>
      </c>
      <c r="G316" s="29">
        <v>14870</v>
      </c>
    </row>
    <row r="317" spans="1:7" ht="11.25" customHeight="1">
      <c r="A317" s="31"/>
      <c r="B317" s="127" t="s">
        <v>936</v>
      </c>
      <c r="C317" s="29"/>
      <c r="D317" s="29"/>
      <c r="E317" s="29"/>
      <c r="F317" s="29"/>
      <c r="G317" s="29"/>
    </row>
    <row r="318" spans="1:7" ht="11.25" customHeight="1">
      <c r="A318" s="31"/>
      <c r="B318" s="131" t="s">
        <v>937</v>
      </c>
      <c r="C318" s="29"/>
      <c r="D318" s="29"/>
      <c r="E318" s="29"/>
      <c r="F318" s="29"/>
      <c r="G318" s="29"/>
    </row>
    <row r="319" spans="1:7" ht="11.25" customHeight="1">
      <c r="A319" s="31"/>
      <c r="B319" s="131" t="s">
        <v>938</v>
      </c>
      <c r="C319" s="29"/>
      <c r="D319" s="29"/>
      <c r="E319" s="29"/>
      <c r="F319" s="29"/>
      <c r="G319" s="29"/>
    </row>
    <row r="320" spans="1:7" ht="11.25" customHeight="1">
      <c r="A320" s="31"/>
      <c r="B320" s="131" t="s">
        <v>939</v>
      </c>
      <c r="C320" s="29"/>
      <c r="D320" s="29"/>
      <c r="E320" s="29"/>
      <c r="F320" s="29"/>
      <c r="G320" s="29"/>
    </row>
    <row r="321" spans="1:7" ht="11.25" customHeight="1">
      <c r="A321" s="30" t="s">
        <v>796</v>
      </c>
      <c r="B321" s="132"/>
      <c r="C321" s="29">
        <v>7700</v>
      </c>
      <c r="D321" s="29">
        <v>8050</v>
      </c>
      <c r="E321" s="29">
        <v>0</v>
      </c>
      <c r="F321" s="29">
        <v>0</v>
      </c>
      <c r="G321" s="29">
        <v>0</v>
      </c>
    </row>
    <row r="322" spans="1:7" ht="11.25" customHeight="1">
      <c r="A322" s="30"/>
      <c r="B322" s="127" t="s">
        <v>940</v>
      </c>
      <c r="C322" s="29"/>
      <c r="D322" s="29"/>
      <c r="E322" s="29"/>
      <c r="F322" s="29"/>
      <c r="G322" s="29"/>
    </row>
    <row r="323" spans="1:7" ht="11.25" customHeight="1">
      <c r="A323" s="30"/>
      <c r="B323" s="127" t="s">
        <v>941</v>
      </c>
      <c r="C323" s="29"/>
      <c r="D323" s="29"/>
      <c r="E323" s="29"/>
      <c r="F323" s="29"/>
      <c r="G323" s="29"/>
    </row>
    <row r="324" spans="1:8" ht="11.25" customHeight="1">
      <c r="A324" s="30"/>
      <c r="B324" s="131" t="s">
        <v>942</v>
      </c>
      <c r="C324" s="29"/>
      <c r="D324" s="29"/>
      <c r="E324" s="29"/>
      <c r="F324" s="29"/>
      <c r="G324" s="29"/>
      <c r="H324" s="171"/>
    </row>
    <row r="325" spans="1:7" ht="11.25" customHeight="1">
      <c r="A325" s="30" t="s">
        <v>844</v>
      </c>
      <c r="B325" s="131"/>
      <c r="C325" s="29">
        <v>5137</v>
      </c>
      <c r="D325" s="29">
        <v>7000</v>
      </c>
      <c r="E325" s="29">
        <v>3274</v>
      </c>
      <c r="F325" s="29">
        <v>0</v>
      </c>
      <c r="G325" s="29">
        <v>0</v>
      </c>
    </row>
    <row r="326" spans="1:7" ht="11.25" customHeight="1">
      <c r="A326" s="30"/>
      <c r="B326" s="131" t="s">
        <v>845</v>
      </c>
      <c r="C326" s="29"/>
      <c r="D326" s="29"/>
      <c r="E326" s="29"/>
      <c r="F326" s="29"/>
      <c r="G326" s="29"/>
    </row>
    <row r="327" spans="1:7" ht="3" customHeight="1">
      <c r="A327" s="288"/>
      <c r="B327" s="201"/>
      <c r="C327" s="17"/>
      <c r="D327" s="17"/>
      <c r="E327" s="17"/>
      <c r="F327" s="17"/>
      <c r="G327" s="17"/>
    </row>
    <row r="328" spans="1:13" s="33" customFormat="1" ht="12.75" customHeight="1">
      <c r="A328" s="6" t="s">
        <v>255</v>
      </c>
      <c r="B328" s="128"/>
      <c r="C328" s="32"/>
      <c r="D328" s="32"/>
      <c r="E328" s="32"/>
      <c r="F328" s="32"/>
      <c r="G328" s="32"/>
      <c r="H328" s="44"/>
      <c r="I328" s="44"/>
      <c r="J328" s="44"/>
      <c r="K328" s="44"/>
      <c r="L328" s="44"/>
      <c r="M328" s="44"/>
    </row>
    <row r="329" spans="1:13" s="33" customFormat="1" ht="12.75" customHeight="1">
      <c r="A329" s="34" t="s">
        <v>664</v>
      </c>
      <c r="B329" s="129"/>
      <c r="C329" s="35"/>
      <c r="D329" s="35"/>
      <c r="E329" s="35"/>
      <c r="F329" s="35"/>
      <c r="G329" s="35"/>
      <c r="H329" s="44"/>
      <c r="I329" s="44"/>
      <c r="J329" s="44"/>
      <c r="K329" s="44"/>
      <c r="L329" s="44"/>
      <c r="M329" s="44"/>
    </row>
    <row r="330" spans="1:7" ht="11.25" customHeight="1">
      <c r="A330" s="42" t="s">
        <v>469</v>
      </c>
      <c r="B330" s="124"/>
      <c r="C330" s="28"/>
      <c r="D330" s="29"/>
      <c r="E330" s="29"/>
      <c r="F330" s="29"/>
      <c r="G330" s="29"/>
    </row>
    <row r="331" spans="1:7" ht="11.25" customHeight="1">
      <c r="A331" s="3" t="s">
        <v>470</v>
      </c>
      <c r="B331" s="120"/>
      <c r="C331" s="19" t="s">
        <v>471</v>
      </c>
      <c r="D331" s="19" t="s">
        <v>472</v>
      </c>
      <c r="E331" s="19" t="s">
        <v>473</v>
      </c>
      <c r="F331" s="19" t="s">
        <v>474</v>
      </c>
      <c r="G331" s="19" t="s">
        <v>655</v>
      </c>
    </row>
    <row r="332" spans="1:7" ht="11.25" customHeight="1">
      <c r="A332" s="28" t="s">
        <v>475</v>
      </c>
      <c r="B332" s="130"/>
      <c r="C332" s="28"/>
      <c r="D332" s="29"/>
      <c r="E332" s="29"/>
      <c r="F332" s="29"/>
      <c r="G332" s="29"/>
    </row>
    <row r="333" spans="1:13" s="33" customFormat="1" ht="11.25" customHeight="1">
      <c r="A333" s="193" t="s">
        <v>476</v>
      </c>
      <c r="B333" s="194"/>
      <c r="C333" s="194"/>
      <c r="D333" s="194"/>
      <c r="E333" s="194"/>
      <c r="F333" s="194"/>
      <c r="G333" s="194"/>
      <c r="H333" s="44"/>
      <c r="I333" s="44"/>
      <c r="J333" s="44"/>
      <c r="K333" s="44"/>
      <c r="L333" s="44"/>
      <c r="M333" s="44"/>
    </row>
    <row r="334" spans="1:7" ht="11.25" customHeight="1">
      <c r="A334" s="189" t="s">
        <v>606</v>
      </c>
      <c r="B334" s="201"/>
      <c r="C334" s="17"/>
      <c r="D334" s="17"/>
      <c r="E334" s="17"/>
      <c r="F334" s="17"/>
      <c r="G334" s="17"/>
    </row>
    <row r="335" spans="1:7" ht="11.25" customHeight="1">
      <c r="A335" s="30" t="s">
        <v>847</v>
      </c>
      <c r="B335" s="131"/>
      <c r="C335" s="29">
        <v>128797</v>
      </c>
      <c r="D335" s="29">
        <v>91745</v>
      </c>
      <c r="E335" s="29">
        <v>0</v>
      </c>
      <c r="F335" s="29">
        <v>0</v>
      </c>
      <c r="G335" s="29">
        <v>0</v>
      </c>
    </row>
    <row r="336" spans="1:7" ht="11.25" customHeight="1">
      <c r="A336" s="30"/>
      <c r="B336" s="131" t="s">
        <v>846</v>
      </c>
      <c r="C336" s="29"/>
      <c r="D336" s="29"/>
      <c r="E336" s="29"/>
      <c r="F336" s="29"/>
      <c r="G336" s="29"/>
    </row>
    <row r="337" spans="1:7" ht="11.25" customHeight="1">
      <c r="A337" s="30"/>
      <c r="B337" s="131" t="s">
        <v>261</v>
      </c>
      <c r="C337" s="29"/>
      <c r="D337" s="29"/>
      <c r="E337" s="29"/>
      <c r="F337" s="29"/>
      <c r="G337" s="29"/>
    </row>
    <row r="338" spans="1:7" ht="11.25" customHeight="1">
      <c r="A338" s="30"/>
      <c r="B338" s="131" t="s">
        <v>944</v>
      </c>
      <c r="C338" s="29"/>
      <c r="D338" s="29"/>
      <c r="E338" s="29"/>
      <c r="F338" s="29"/>
      <c r="G338" s="29"/>
    </row>
    <row r="339" spans="1:7" ht="11.25" customHeight="1">
      <c r="A339" s="30"/>
      <c r="B339" s="131" t="s">
        <v>262</v>
      </c>
      <c r="C339" s="29"/>
      <c r="D339" s="29"/>
      <c r="E339" s="29"/>
      <c r="F339" s="29"/>
      <c r="G339" s="29"/>
    </row>
    <row r="340" spans="1:7" ht="11.25" customHeight="1">
      <c r="A340" s="30"/>
      <c r="B340" s="131" t="s">
        <v>263</v>
      </c>
      <c r="C340" s="29"/>
      <c r="D340" s="29"/>
      <c r="E340" s="29"/>
      <c r="F340" s="29"/>
      <c r="G340" s="29"/>
    </row>
    <row r="341" spans="1:7" ht="11.25" customHeight="1">
      <c r="A341" s="30" t="s">
        <v>848</v>
      </c>
      <c r="B341" s="137"/>
      <c r="C341" s="29">
        <v>618</v>
      </c>
      <c r="D341" s="29">
        <v>730</v>
      </c>
      <c r="E341" s="29">
        <v>408</v>
      </c>
      <c r="F341" s="29">
        <v>0</v>
      </c>
      <c r="G341" s="29">
        <v>0</v>
      </c>
    </row>
    <row r="342" spans="1:7" ht="11.25" customHeight="1">
      <c r="A342" s="30"/>
      <c r="B342" s="203" t="s">
        <v>854</v>
      </c>
      <c r="C342" s="29"/>
      <c r="D342" s="29"/>
      <c r="E342" s="29"/>
      <c r="F342" s="29"/>
      <c r="G342" s="29"/>
    </row>
    <row r="343" spans="1:7" ht="11.25" customHeight="1">
      <c r="A343" s="30"/>
      <c r="B343" s="203" t="s">
        <v>855</v>
      </c>
      <c r="C343" s="29"/>
      <c r="D343" s="29"/>
      <c r="E343" s="29"/>
      <c r="F343" s="29"/>
      <c r="G343" s="29"/>
    </row>
    <row r="344" spans="1:7" ht="11.25" customHeight="1">
      <c r="A344" s="30" t="s">
        <v>849</v>
      </c>
      <c r="B344" s="137"/>
      <c r="C344" s="29">
        <v>18000</v>
      </c>
      <c r="D344" s="29">
        <v>19000</v>
      </c>
      <c r="E344" s="29">
        <v>0</v>
      </c>
      <c r="F344" s="29">
        <v>0</v>
      </c>
      <c r="G344" s="29">
        <v>0</v>
      </c>
    </row>
    <row r="345" spans="1:7" ht="11.25" customHeight="1">
      <c r="A345" s="30"/>
      <c r="B345" s="203" t="s">
        <v>621</v>
      </c>
      <c r="C345" s="29"/>
      <c r="D345" s="29"/>
      <c r="E345" s="29"/>
      <c r="F345" s="29"/>
      <c r="G345" s="29"/>
    </row>
    <row r="346" spans="1:7" ht="11.25" customHeight="1">
      <c r="A346" s="30"/>
      <c r="B346" s="203" t="s">
        <v>622</v>
      </c>
      <c r="C346" s="29"/>
      <c r="D346" s="29"/>
      <c r="E346" s="29"/>
      <c r="F346" s="29"/>
      <c r="G346" s="29"/>
    </row>
    <row r="347" spans="1:7" ht="11.25" customHeight="1">
      <c r="A347" s="30"/>
      <c r="B347" s="203" t="s">
        <v>623</v>
      </c>
      <c r="C347" s="29"/>
      <c r="D347" s="29"/>
      <c r="E347" s="29"/>
      <c r="F347" s="29"/>
      <c r="G347" s="29"/>
    </row>
    <row r="348" spans="1:7" ht="11.25" customHeight="1">
      <c r="A348" s="22" t="s">
        <v>625</v>
      </c>
      <c r="B348" s="126"/>
      <c r="C348" s="29"/>
      <c r="D348" s="29"/>
      <c r="E348" s="29"/>
      <c r="F348" s="29"/>
      <c r="G348" s="29"/>
    </row>
    <row r="349" spans="1:7" ht="11.25" customHeight="1">
      <c r="A349" s="30" t="s">
        <v>626</v>
      </c>
      <c r="B349" s="126"/>
      <c r="C349" s="29">
        <v>50430</v>
      </c>
      <c r="D349" s="29">
        <v>53230</v>
      </c>
      <c r="E349" s="29">
        <v>56230</v>
      </c>
      <c r="F349" s="29">
        <v>59330</v>
      </c>
      <c r="G349" s="29">
        <v>62630</v>
      </c>
    </row>
    <row r="350" spans="1:7" ht="11.25" customHeight="1">
      <c r="A350" s="31"/>
      <c r="B350" s="127" t="s">
        <v>70</v>
      </c>
      <c r="C350" s="29"/>
      <c r="D350" s="29"/>
      <c r="E350" s="29"/>
      <c r="F350" s="29"/>
      <c r="G350" s="29"/>
    </row>
    <row r="351" spans="1:7" ht="11.25" customHeight="1">
      <c r="A351" s="31"/>
      <c r="B351" s="127" t="s">
        <v>850</v>
      </c>
      <c r="C351" s="29"/>
      <c r="D351" s="29"/>
      <c r="E351" s="29"/>
      <c r="F351" s="29"/>
      <c r="G351" s="29"/>
    </row>
    <row r="352" spans="1:7" ht="11.25" customHeight="1">
      <c r="A352" s="31"/>
      <c r="B352" s="127" t="s">
        <v>851</v>
      </c>
      <c r="C352" s="29"/>
      <c r="D352" s="29"/>
      <c r="E352" s="29"/>
      <c r="F352" s="29"/>
      <c r="G352" s="29"/>
    </row>
    <row r="353" spans="1:7" ht="11.25" customHeight="1">
      <c r="A353" s="31"/>
      <c r="B353" s="127" t="s">
        <v>852</v>
      </c>
      <c r="C353" s="29"/>
      <c r="D353" s="29"/>
      <c r="E353" s="29"/>
      <c r="F353" s="29"/>
      <c r="G353" s="29"/>
    </row>
    <row r="354" spans="1:7" ht="11.25" customHeight="1">
      <c r="A354" s="31"/>
      <c r="B354" s="131" t="s">
        <v>853</v>
      </c>
      <c r="C354" s="29"/>
      <c r="D354" s="29"/>
      <c r="E354" s="29"/>
      <c r="F354" s="29"/>
      <c r="G354" s="29"/>
    </row>
    <row r="355" spans="1:7" ht="11.25" customHeight="1">
      <c r="A355" s="30" t="s">
        <v>231</v>
      </c>
      <c r="B355" s="131"/>
      <c r="C355" s="29">
        <v>13000</v>
      </c>
      <c r="D355" s="29">
        <v>13478</v>
      </c>
      <c r="E355" s="29">
        <v>14005</v>
      </c>
      <c r="F355" s="29">
        <v>14543</v>
      </c>
      <c r="G355" s="29">
        <v>15097</v>
      </c>
    </row>
    <row r="356" spans="1:7" ht="11.25" customHeight="1">
      <c r="A356" s="31"/>
      <c r="B356" s="203" t="s">
        <v>945</v>
      </c>
      <c r="C356" s="29"/>
      <c r="D356" s="29"/>
      <c r="E356" s="29"/>
      <c r="F356" s="29"/>
      <c r="G356" s="29"/>
    </row>
    <row r="357" spans="1:7" ht="11.25" customHeight="1">
      <c r="A357" s="31"/>
      <c r="B357" s="203" t="s">
        <v>946</v>
      </c>
      <c r="C357" s="29"/>
      <c r="D357" s="29"/>
      <c r="E357" s="29"/>
      <c r="F357" s="29"/>
      <c r="G357" s="29"/>
    </row>
    <row r="358" spans="1:7" ht="11.25" customHeight="1">
      <c r="A358" s="31"/>
      <c r="B358" s="203" t="s">
        <v>947</v>
      </c>
      <c r="C358" s="29"/>
      <c r="D358" s="29"/>
      <c r="E358" s="29"/>
      <c r="F358" s="29"/>
      <c r="G358" s="29"/>
    </row>
    <row r="359" spans="1:7" ht="3" customHeight="1">
      <c r="A359" s="287"/>
      <c r="B359" s="289"/>
      <c r="C359" s="17"/>
      <c r="D359" s="17"/>
      <c r="E359" s="17"/>
      <c r="F359" s="17"/>
      <c r="G359" s="17"/>
    </row>
    <row r="360" spans="1:13" s="33" customFormat="1" ht="12.75" customHeight="1">
      <c r="A360" s="6" t="s">
        <v>255</v>
      </c>
      <c r="B360" s="128"/>
      <c r="C360" s="32"/>
      <c r="D360" s="32"/>
      <c r="E360" s="32"/>
      <c r="F360" s="32"/>
      <c r="G360" s="32"/>
      <c r="H360" s="44"/>
      <c r="I360" s="44"/>
      <c r="J360" s="44"/>
      <c r="K360" s="44"/>
      <c r="L360" s="44"/>
      <c r="M360" s="44"/>
    </row>
    <row r="361" spans="1:13" s="33" customFormat="1" ht="12.75" customHeight="1">
      <c r="A361" s="34" t="s">
        <v>664</v>
      </c>
      <c r="B361" s="129"/>
      <c r="C361" s="35"/>
      <c r="D361" s="35"/>
      <c r="E361" s="35"/>
      <c r="F361" s="35"/>
      <c r="G361" s="35"/>
      <c r="H361" s="44"/>
      <c r="I361" s="44"/>
      <c r="J361" s="44"/>
      <c r="K361" s="44"/>
      <c r="L361" s="44"/>
      <c r="M361" s="44"/>
    </row>
    <row r="362" spans="1:7" ht="11.25" customHeight="1">
      <c r="A362" s="42" t="s">
        <v>469</v>
      </c>
      <c r="B362" s="124"/>
      <c r="C362" s="28"/>
      <c r="D362" s="29"/>
      <c r="E362" s="29"/>
      <c r="F362" s="29"/>
      <c r="G362" s="29"/>
    </row>
    <row r="363" spans="1:7" ht="11.25" customHeight="1">
      <c r="A363" s="3" t="s">
        <v>470</v>
      </c>
      <c r="B363" s="120"/>
      <c r="C363" s="19" t="s">
        <v>471</v>
      </c>
      <c r="D363" s="19" t="s">
        <v>472</v>
      </c>
      <c r="E363" s="19" t="s">
        <v>473</v>
      </c>
      <c r="F363" s="19" t="s">
        <v>474</v>
      </c>
      <c r="G363" s="19" t="s">
        <v>655</v>
      </c>
    </row>
    <row r="364" spans="1:7" ht="11.25" customHeight="1">
      <c r="A364" s="28" t="s">
        <v>475</v>
      </c>
      <c r="B364" s="130"/>
      <c r="C364" s="28"/>
      <c r="D364" s="29"/>
      <c r="E364" s="29"/>
      <c r="F364" s="29"/>
      <c r="G364" s="29"/>
    </row>
    <row r="365" spans="1:13" s="33" customFormat="1" ht="11.25" customHeight="1">
      <c r="A365" s="193" t="s">
        <v>476</v>
      </c>
      <c r="B365" s="194"/>
      <c r="C365" s="194"/>
      <c r="D365" s="194"/>
      <c r="E365" s="194"/>
      <c r="F365" s="194"/>
      <c r="G365" s="194"/>
      <c r="H365" s="44"/>
      <c r="I365" s="44"/>
      <c r="J365" s="44"/>
      <c r="K365" s="44"/>
      <c r="L365" s="44"/>
      <c r="M365" s="44"/>
    </row>
    <row r="366" spans="1:7" ht="11.25" customHeight="1">
      <c r="A366" s="189" t="s">
        <v>77</v>
      </c>
      <c r="B366" s="187"/>
      <c r="C366" s="17"/>
      <c r="D366" s="17"/>
      <c r="E366" s="17"/>
      <c r="F366" s="17"/>
      <c r="G366" s="17"/>
    </row>
    <row r="367" spans="1:13" s="36" customFormat="1" ht="11.25" customHeight="1">
      <c r="A367" s="30" t="s">
        <v>856</v>
      </c>
      <c r="B367" s="126"/>
      <c r="C367" s="29">
        <v>350</v>
      </c>
      <c r="D367" s="29">
        <v>0</v>
      </c>
      <c r="E367" s="29">
        <v>0</v>
      </c>
      <c r="F367" s="29">
        <v>0</v>
      </c>
      <c r="G367" s="29">
        <v>0</v>
      </c>
      <c r="H367" s="44"/>
      <c r="I367" s="44"/>
      <c r="J367" s="44"/>
      <c r="K367" s="44"/>
      <c r="L367" s="44"/>
      <c r="M367" s="44"/>
    </row>
    <row r="368" spans="1:7" ht="11.25" customHeight="1">
      <c r="A368" s="31"/>
      <c r="B368" s="127" t="s">
        <v>71</v>
      </c>
      <c r="C368" s="29"/>
      <c r="D368" s="29"/>
      <c r="E368" s="29"/>
      <c r="F368" s="29"/>
      <c r="G368" s="29"/>
    </row>
    <row r="369" spans="1:7" ht="11.25" customHeight="1">
      <c r="A369" s="31"/>
      <c r="B369" s="127" t="s">
        <v>948</v>
      </c>
      <c r="C369" s="29"/>
      <c r="D369" s="29"/>
      <c r="E369" s="29"/>
      <c r="F369" s="29"/>
      <c r="G369" s="29"/>
    </row>
    <row r="370" spans="1:7" ht="11.25" customHeight="1">
      <c r="A370" s="31"/>
      <c r="B370" s="127" t="s">
        <v>949</v>
      </c>
      <c r="C370" s="29"/>
      <c r="D370" s="29"/>
      <c r="E370" s="29"/>
      <c r="F370" s="29"/>
      <c r="G370" s="29"/>
    </row>
    <row r="371" spans="1:7" ht="3" customHeight="1">
      <c r="A371" s="22"/>
      <c r="B371" s="126"/>
      <c r="C371" s="29"/>
      <c r="D371" s="29"/>
      <c r="E371" s="29"/>
      <c r="F371" s="29"/>
      <c r="G371" s="29"/>
    </row>
    <row r="372" spans="1:7" ht="11.25" customHeight="1">
      <c r="A372" s="22" t="s">
        <v>629</v>
      </c>
      <c r="B372" s="126"/>
      <c r="C372" s="29"/>
      <c r="D372" s="29"/>
      <c r="E372" s="29"/>
      <c r="F372" s="29"/>
      <c r="G372" s="29"/>
    </row>
    <row r="373" spans="1:7" ht="11.25" customHeight="1">
      <c r="A373" s="30" t="s">
        <v>232</v>
      </c>
      <c r="B373" s="126"/>
      <c r="C373" s="29"/>
      <c r="D373" s="29"/>
      <c r="E373" s="29"/>
      <c r="F373" s="29"/>
      <c r="G373" s="29"/>
    </row>
    <row r="374" spans="1:7" ht="11.25" customHeight="1">
      <c r="A374" s="31"/>
      <c r="B374" s="136" t="s">
        <v>857</v>
      </c>
      <c r="C374" s="29">
        <v>1168815</v>
      </c>
      <c r="D374" s="29">
        <v>1211735</v>
      </c>
      <c r="E374" s="29">
        <v>1259118</v>
      </c>
      <c r="F374" s="29">
        <v>1307470</v>
      </c>
      <c r="G374" s="29">
        <v>1357286</v>
      </c>
    </row>
    <row r="375" spans="1:7" ht="11.25" customHeight="1">
      <c r="A375" s="31"/>
      <c r="B375" s="186" t="s">
        <v>950</v>
      </c>
      <c r="C375" s="29"/>
      <c r="D375" s="29"/>
      <c r="E375" s="29"/>
      <c r="F375" s="29"/>
      <c r="G375" s="29"/>
    </row>
    <row r="376" spans="1:7" ht="11.25" customHeight="1">
      <c r="A376" s="31"/>
      <c r="B376" s="186" t="s">
        <v>859</v>
      </c>
      <c r="C376" s="29"/>
      <c r="D376" s="29"/>
      <c r="E376" s="29"/>
      <c r="F376" s="29"/>
      <c r="G376" s="29"/>
    </row>
    <row r="377" spans="1:7" ht="11.25" customHeight="1">
      <c r="A377" s="31"/>
      <c r="B377" s="136" t="s">
        <v>858</v>
      </c>
      <c r="C377" s="29">
        <v>518648</v>
      </c>
      <c r="D377" s="29">
        <v>537682</v>
      </c>
      <c r="E377" s="29">
        <v>558709</v>
      </c>
      <c r="F377" s="29">
        <v>580163</v>
      </c>
      <c r="G377" s="29">
        <v>602269</v>
      </c>
    </row>
    <row r="378" spans="1:7" ht="11.25" customHeight="1">
      <c r="A378" s="31"/>
      <c r="B378" s="186" t="s">
        <v>951</v>
      </c>
      <c r="C378" s="29"/>
      <c r="D378" s="29"/>
      <c r="E378" s="29"/>
      <c r="F378" s="29"/>
      <c r="G378" s="29"/>
    </row>
    <row r="379" spans="1:7" ht="11.25" customHeight="1">
      <c r="A379" s="31"/>
      <c r="B379" s="186" t="s">
        <v>952</v>
      </c>
      <c r="C379" s="29"/>
      <c r="D379" s="29"/>
      <c r="E379" s="29"/>
      <c r="F379" s="29"/>
      <c r="G379" s="29"/>
    </row>
    <row r="380" spans="1:7" ht="11.25" customHeight="1">
      <c r="A380" s="31"/>
      <c r="B380" s="204" t="s">
        <v>953</v>
      </c>
      <c r="C380" s="29"/>
      <c r="D380" s="29"/>
      <c r="E380" s="29"/>
      <c r="F380" s="29"/>
      <c r="G380" s="29"/>
    </row>
    <row r="381" spans="1:7" ht="11.25" customHeight="1">
      <c r="A381" s="30" t="s">
        <v>631</v>
      </c>
      <c r="B381" s="126"/>
      <c r="C381" s="29">
        <v>169308</v>
      </c>
      <c r="D381" s="29">
        <v>173204</v>
      </c>
      <c r="E381" s="29">
        <v>177532</v>
      </c>
      <c r="F381" s="29">
        <v>181966</v>
      </c>
      <c r="G381" s="29">
        <v>186521</v>
      </c>
    </row>
    <row r="382" spans="2:13" s="36" customFormat="1" ht="11.25" customHeight="1">
      <c r="B382" s="125" t="s">
        <v>954</v>
      </c>
      <c r="C382" s="39"/>
      <c r="D382" s="39"/>
      <c r="E382" s="39"/>
      <c r="F382" s="39"/>
      <c r="G382" s="39"/>
      <c r="H382" s="167"/>
      <c r="I382" s="44"/>
      <c r="J382" s="167"/>
      <c r="K382" s="167"/>
      <c r="L382" s="167"/>
      <c r="M382" s="167"/>
    </row>
    <row r="383" spans="1:7" ht="11.25" customHeight="1">
      <c r="A383" s="30"/>
      <c r="B383" s="131" t="s">
        <v>955</v>
      </c>
      <c r="C383" s="29"/>
      <c r="D383" s="29"/>
      <c r="E383" s="29"/>
      <c r="F383" s="29"/>
      <c r="G383" s="29"/>
    </row>
    <row r="384" spans="1:7" ht="11.25" customHeight="1">
      <c r="A384" s="30"/>
      <c r="B384" s="131" t="s">
        <v>956</v>
      </c>
      <c r="C384" s="29"/>
      <c r="D384" s="29"/>
      <c r="E384" s="29"/>
      <c r="F384" s="29"/>
      <c r="G384" s="29"/>
    </row>
    <row r="385" spans="1:7" ht="11.25" customHeight="1">
      <c r="A385" s="30" t="s">
        <v>860</v>
      </c>
      <c r="B385" s="126"/>
      <c r="C385" s="29">
        <v>86940</v>
      </c>
      <c r="D385" s="29">
        <v>89540</v>
      </c>
      <c r="E385" s="29">
        <v>89540</v>
      </c>
      <c r="F385" s="29">
        <v>89540</v>
      </c>
      <c r="G385" s="29">
        <v>89540</v>
      </c>
    </row>
    <row r="386" spans="1:7" ht="11.25" customHeight="1">
      <c r="A386" s="30"/>
      <c r="B386" s="127" t="s">
        <v>861</v>
      </c>
      <c r="C386" s="29"/>
      <c r="D386" s="29"/>
      <c r="E386" s="29"/>
      <c r="F386" s="29"/>
      <c r="G386" s="29"/>
    </row>
    <row r="387" spans="1:7" ht="11.25" customHeight="1">
      <c r="A387" s="167"/>
      <c r="B387" s="127" t="s">
        <v>862</v>
      </c>
      <c r="C387" s="167"/>
      <c r="D387" s="167"/>
      <c r="E387" s="167"/>
      <c r="F387" s="167"/>
      <c r="G387" s="167"/>
    </row>
    <row r="388" spans="1:7" ht="11.25" customHeight="1">
      <c r="A388" s="30" t="s">
        <v>633</v>
      </c>
      <c r="B388" s="126"/>
      <c r="C388" s="29">
        <v>684147</v>
      </c>
      <c r="D388" s="29">
        <v>655327</v>
      </c>
      <c r="E388" s="29">
        <v>695492</v>
      </c>
      <c r="F388" s="29">
        <v>723106</v>
      </c>
      <c r="G388" s="29">
        <v>695096</v>
      </c>
    </row>
    <row r="389" spans="1:7" ht="11.25" customHeight="1">
      <c r="A389" s="31"/>
      <c r="B389" s="127" t="s">
        <v>863</v>
      </c>
      <c r="C389" s="29"/>
      <c r="D389" s="29"/>
      <c r="E389" s="29"/>
      <c r="F389" s="29"/>
      <c r="G389" s="29"/>
    </row>
    <row r="390" spans="1:7" ht="11.25" customHeight="1">
      <c r="A390" s="31"/>
      <c r="B390" s="127" t="s">
        <v>874</v>
      </c>
      <c r="C390" s="29"/>
      <c r="D390" s="29"/>
      <c r="E390" s="29"/>
      <c r="F390" s="29"/>
      <c r="G390" s="29"/>
    </row>
    <row r="391" spans="1:7" ht="11.25" customHeight="1">
      <c r="A391" s="31"/>
      <c r="B391" s="197" t="s">
        <v>875</v>
      </c>
      <c r="C391" s="29"/>
      <c r="D391" s="29"/>
      <c r="E391" s="29"/>
      <c r="F391" s="29"/>
      <c r="G391" s="29"/>
    </row>
    <row r="392" spans="1:7" ht="11.25" customHeight="1">
      <c r="A392" s="31"/>
      <c r="B392" s="127" t="s">
        <v>751</v>
      </c>
      <c r="C392" s="29"/>
      <c r="D392" s="29"/>
      <c r="E392" s="29"/>
      <c r="F392" s="29"/>
      <c r="G392" s="29"/>
    </row>
    <row r="393" spans="1:13" s="36" customFormat="1" ht="11.25" customHeight="1">
      <c r="A393" s="31"/>
      <c r="B393" s="127" t="s">
        <v>264</v>
      </c>
      <c r="C393" s="29"/>
      <c r="D393" s="29"/>
      <c r="E393" s="29"/>
      <c r="F393" s="29"/>
      <c r="G393" s="29"/>
      <c r="H393" s="167"/>
      <c r="I393" s="44"/>
      <c r="J393" s="167"/>
      <c r="K393" s="167"/>
      <c r="L393" s="167"/>
      <c r="M393" s="167"/>
    </row>
    <row r="394" spans="1:13" s="36" customFormat="1" ht="11.25" customHeight="1">
      <c r="A394" s="31"/>
      <c r="B394" s="191" t="s">
        <v>876</v>
      </c>
      <c r="C394" s="29"/>
      <c r="D394" s="29"/>
      <c r="E394" s="29"/>
      <c r="F394" s="29"/>
      <c r="G394" s="29"/>
      <c r="H394" s="167"/>
      <c r="I394" s="44"/>
      <c r="J394" s="167"/>
      <c r="K394" s="167"/>
      <c r="L394" s="167"/>
      <c r="M394" s="167"/>
    </row>
    <row r="395" spans="1:13" s="36" customFormat="1" ht="3" customHeight="1">
      <c r="A395" s="287"/>
      <c r="B395" s="290"/>
      <c r="C395" s="17"/>
      <c r="D395" s="17"/>
      <c r="E395" s="17"/>
      <c r="F395" s="17"/>
      <c r="G395" s="17"/>
      <c r="H395" s="167"/>
      <c r="I395" s="44"/>
      <c r="J395" s="167"/>
      <c r="K395" s="167"/>
      <c r="L395" s="167"/>
      <c r="M395" s="167"/>
    </row>
    <row r="396" spans="1:13" s="33" customFormat="1" ht="12.75" customHeight="1">
      <c r="A396" s="6" t="s">
        <v>255</v>
      </c>
      <c r="B396" s="128"/>
      <c r="C396" s="32"/>
      <c r="D396" s="32"/>
      <c r="E396" s="32"/>
      <c r="F396" s="32"/>
      <c r="G396" s="32"/>
      <c r="H396" s="44"/>
      <c r="I396" s="44"/>
      <c r="J396" s="44"/>
      <c r="K396" s="44"/>
      <c r="L396" s="44"/>
      <c r="M396" s="44"/>
    </row>
    <row r="397" spans="1:13" s="33" customFormat="1" ht="12.75" customHeight="1">
      <c r="A397" s="34" t="s">
        <v>664</v>
      </c>
      <c r="B397" s="129"/>
      <c r="C397" s="35"/>
      <c r="D397" s="35"/>
      <c r="E397" s="35"/>
      <c r="F397" s="35"/>
      <c r="G397" s="35"/>
      <c r="H397" s="44"/>
      <c r="I397" s="44"/>
      <c r="J397" s="44"/>
      <c r="K397" s="44"/>
      <c r="L397" s="44"/>
      <c r="M397" s="44"/>
    </row>
    <row r="398" spans="1:8" ht="11.25" customHeight="1">
      <c r="A398" s="42" t="s">
        <v>469</v>
      </c>
      <c r="B398" s="124"/>
      <c r="C398" s="28"/>
      <c r="D398" s="29"/>
      <c r="E398" s="29"/>
      <c r="F398" s="29"/>
      <c r="G398" s="29"/>
      <c r="H398" s="18"/>
    </row>
    <row r="399" spans="1:7" ht="11.25" customHeight="1">
      <c r="A399" s="3" t="s">
        <v>470</v>
      </c>
      <c r="B399" s="120"/>
      <c r="C399" s="19" t="s">
        <v>471</v>
      </c>
      <c r="D399" s="19" t="s">
        <v>472</v>
      </c>
      <c r="E399" s="19" t="s">
        <v>473</v>
      </c>
      <c r="F399" s="19" t="s">
        <v>474</v>
      </c>
      <c r="G399" s="19" t="s">
        <v>655</v>
      </c>
    </row>
    <row r="400" spans="1:7" ht="11.25" customHeight="1">
      <c r="A400" s="28" t="s">
        <v>475</v>
      </c>
      <c r="B400" s="130"/>
      <c r="C400" s="28"/>
      <c r="D400" s="29"/>
      <c r="E400" s="29"/>
      <c r="F400" s="29"/>
      <c r="G400" s="29"/>
    </row>
    <row r="401" spans="1:13" s="33" customFormat="1" ht="11.25" customHeight="1">
      <c r="A401" s="193" t="s">
        <v>476</v>
      </c>
      <c r="B401" s="194"/>
      <c r="C401" s="194"/>
      <c r="D401" s="194"/>
      <c r="E401" s="194"/>
      <c r="F401" s="194"/>
      <c r="G401" s="194"/>
      <c r="H401" s="44"/>
      <c r="I401" s="44"/>
      <c r="J401" s="44"/>
      <c r="K401" s="44"/>
      <c r="L401" s="44"/>
      <c r="M401" s="44"/>
    </row>
    <row r="402" spans="1:7" ht="11.25" customHeight="1">
      <c r="A402" s="189" t="s">
        <v>634</v>
      </c>
      <c r="B402" s="205"/>
      <c r="C402" s="206"/>
      <c r="D402" s="206"/>
      <c r="E402" s="206"/>
      <c r="F402" s="206"/>
      <c r="G402" s="206"/>
    </row>
    <row r="403" spans="1:7" ht="11.25" customHeight="1">
      <c r="A403" s="30" t="s">
        <v>864</v>
      </c>
      <c r="B403" s="126"/>
      <c r="C403" s="29">
        <v>23463</v>
      </c>
      <c r="D403" s="29">
        <v>23956</v>
      </c>
      <c r="E403" s="29">
        <v>24411</v>
      </c>
      <c r="F403" s="29">
        <v>24874</v>
      </c>
      <c r="G403" s="29">
        <v>25347</v>
      </c>
    </row>
    <row r="404" spans="1:7" ht="11.25" customHeight="1">
      <c r="A404" s="31"/>
      <c r="B404" s="127" t="s">
        <v>957</v>
      </c>
      <c r="C404" s="29"/>
      <c r="D404" s="29"/>
      <c r="E404" s="29"/>
      <c r="F404" s="29"/>
      <c r="G404" s="29"/>
    </row>
    <row r="405" spans="1:7" ht="11.25" customHeight="1">
      <c r="A405" s="31"/>
      <c r="B405" s="211" t="s">
        <v>865</v>
      </c>
      <c r="C405" s="29"/>
      <c r="D405" s="29"/>
      <c r="E405" s="29"/>
      <c r="F405" s="29"/>
      <c r="G405" s="29"/>
    </row>
    <row r="406" spans="1:7" ht="11.25" customHeight="1">
      <c r="A406" s="31"/>
      <c r="B406" s="211" t="s">
        <v>958</v>
      </c>
      <c r="C406" s="29"/>
      <c r="D406" s="29"/>
      <c r="E406" s="29"/>
      <c r="F406" s="29"/>
      <c r="G406" s="29"/>
    </row>
    <row r="407" spans="1:7" ht="11.25" customHeight="1">
      <c r="A407" s="31"/>
      <c r="B407" s="211" t="s">
        <v>866</v>
      </c>
      <c r="C407" s="29"/>
      <c r="D407" s="29"/>
      <c r="E407" s="29"/>
      <c r="F407" s="29"/>
      <c r="G407" s="29"/>
    </row>
    <row r="408" spans="1:7" ht="11.25" customHeight="1">
      <c r="A408" s="22" t="s">
        <v>553</v>
      </c>
      <c r="B408" s="126"/>
      <c r="C408" s="29"/>
      <c r="D408" s="29"/>
      <c r="E408" s="29"/>
      <c r="F408" s="29"/>
      <c r="G408" s="29"/>
    </row>
    <row r="409" spans="1:7" ht="11.25" customHeight="1">
      <c r="A409" s="27" t="s">
        <v>554</v>
      </c>
      <c r="B409" s="124"/>
      <c r="C409" s="29">
        <v>633725</v>
      </c>
      <c r="D409" s="29">
        <v>601552</v>
      </c>
      <c r="E409" s="29" t="s">
        <v>745</v>
      </c>
      <c r="F409" s="29" t="s">
        <v>745</v>
      </c>
      <c r="G409" s="29" t="s">
        <v>745</v>
      </c>
    </row>
    <row r="410" spans="1:7" ht="11.25" customHeight="1">
      <c r="A410" s="36"/>
      <c r="B410" s="125" t="s">
        <v>959</v>
      </c>
      <c r="C410" s="39"/>
      <c r="D410" s="39"/>
      <c r="E410" s="39"/>
      <c r="F410" s="39"/>
      <c r="G410" s="39"/>
    </row>
    <row r="411" spans="1:7" ht="11.25" customHeight="1">
      <c r="A411" s="28"/>
      <c r="B411" s="131" t="s">
        <v>960</v>
      </c>
      <c r="C411" s="29"/>
      <c r="D411" s="29"/>
      <c r="E411" s="29"/>
      <c r="F411" s="29"/>
      <c r="G411" s="29"/>
    </row>
    <row r="412" spans="1:7" ht="11.25" customHeight="1">
      <c r="A412" s="28"/>
      <c r="B412" s="131" t="s">
        <v>961</v>
      </c>
      <c r="C412" s="29"/>
      <c r="D412" s="29"/>
      <c r="E412" s="29"/>
      <c r="F412" s="29"/>
      <c r="G412" s="29"/>
    </row>
    <row r="413" spans="1:7" ht="11.25" customHeight="1">
      <c r="A413" s="27" t="s">
        <v>555</v>
      </c>
      <c r="B413" s="124"/>
      <c r="C413" s="29">
        <v>205585</v>
      </c>
      <c r="D413" s="29">
        <v>269466</v>
      </c>
      <c r="E413" s="29" t="s">
        <v>745</v>
      </c>
      <c r="F413" s="29" t="s">
        <v>745</v>
      </c>
      <c r="G413" s="29" t="s">
        <v>745</v>
      </c>
    </row>
    <row r="414" spans="1:7" ht="11.25" customHeight="1">
      <c r="A414" s="28"/>
      <c r="B414" s="125" t="s">
        <v>962</v>
      </c>
      <c r="C414" s="29"/>
      <c r="D414" s="29"/>
      <c r="E414" s="29"/>
      <c r="F414" s="29"/>
      <c r="G414" s="29"/>
    </row>
    <row r="415" spans="1:7" ht="11.25" customHeight="1">
      <c r="A415" s="28"/>
      <c r="B415" s="125" t="s">
        <v>963</v>
      </c>
      <c r="C415" s="29"/>
      <c r="D415" s="29"/>
      <c r="E415" s="29"/>
      <c r="F415" s="29"/>
      <c r="G415" s="29"/>
    </row>
    <row r="416" spans="1:7" ht="11.25" customHeight="1">
      <c r="A416" s="28"/>
      <c r="B416" s="125" t="s">
        <v>964</v>
      </c>
      <c r="C416" s="29"/>
      <c r="D416" s="29"/>
      <c r="E416" s="29"/>
      <c r="F416" s="29"/>
      <c r="G416" s="29"/>
    </row>
    <row r="417" spans="1:7" ht="11.25" customHeight="1">
      <c r="A417" s="28"/>
      <c r="B417" s="131" t="s">
        <v>965</v>
      </c>
      <c r="C417" s="29"/>
      <c r="D417" s="29"/>
      <c r="E417" s="29"/>
      <c r="F417" s="29"/>
      <c r="G417" s="29"/>
    </row>
    <row r="418" spans="1:7" ht="11.25" customHeight="1">
      <c r="A418" s="22" t="s">
        <v>561</v>
      </c>
      <c r="B418" s="137"/>
      <c r="C418" s="29"/>
      <c r="D418" s="29"/>
      <c r="E418" s="29"/>
      <c r="F418" s="29"/>
      <c r="G418" s="29"/>
    </row>
    <row r="419" spans="1:11" ht="11.25" customHeight="1">
      <c r="A419" s="30" t="s">
        <v>311</v>
      </c>
      <c r="B419" s="137"/>
      <c r="C419" s="29">
        <v>224</v>
      </c>
      <c r="D419" s="29">
        <v>229</v>
      </c>
      <c r="E419" s="29">
        <v>233</v>
      </c>
      <c r="F419" s="29">
        <v>238</v>
      </c>
      <c r="G419" s="29">
        <v>238</v>
      </c>
      <c r="K419" s="168"/>
    </row>
    <row r="420" spans="1:7" ht="11.25" customHeight="1">
      <c r="A420" s="30"/>
      <c r="B420" s="127" t="s">
        <v>966</v>
      </c>
      <c r="C420" s="29"/>
      <c r="D420" s="29"/>
      <c r="E420" s="29"/>
      <c r="F420" s="29"/>
      <c r="G420" s="29"/>
    </row>
    <row r="421" spans="1:7" ht="11.25" customHeight="1">
      <c r="A421" s="30"/>
      <c r="B421" s="127" t="s">
        <v>867</v>
      </c>
      <c r="C421" s="29"/>
      <c r="D421" s="29"/>
      <c r="E421" s="29"/>
      <c r="F421" s="29"/>
      <c r="G421" s="29"/>
    </row>
    <row r="422" spans="1:7" ht="11.25" customHeight="1">
      <c r="A422" s="36"/>
      <c r="B422" s="127" t="s">
        <v>292</v>
      </c>
      <c r="C422" s="29"/>
      <c r="D422" s="29"/>
      <c r="E422" s="29"/>
      <c r="F422" s="29"/>
      <c r="G422" s="29"/>
    </row>
    <row r="423" spans="1:7" ht="11.25" customHeight="1">
      <c r="A423" s="22"/>
      <c r="B423" s="127" t="s">
        <v>967</v>
      </c>
      <c r="C423" s="29"/>
      <c r="D423" s="29"/>
      <c r="E423" s="29"/>
      <c r="F423" s="29"/>
      <c r="G423" s="29"/>
    </row>
    <row r="424" spans="1:7" ht="11.25" customHeight="1">
      <c r="A424" s="22"/>
      <c r="B424" s="127" t="s">
        <v>293</v>
      </c>
      <c r="C424" s="29"/>
      <c r="D424" s="29"/>
      <c r="E424" s="29"/>
      <c r="F424" s="29"/>
      <c r="G424" s="29"/>
    </row>
    <row r="425" spans="1:7" ht="11.25" customHeight="1">
      <c r="A425" s="22"/>
      <c r="B425" s="127" t="s">
        <v>878</v>
      </c>
      <c r="C425" s="29"/>
      <c r="D425" s="29"/>
      <c r="E425" s="29"/>
      <c r="F425" s="29"/>
      <c r="G425" s="29"/>
    </row>
    <row r="426" spans="1:7" ht="3" customHeight="1">
      <c r="A426" s="189"/>
      <c r="B426" s="209"/>
      <c r="C426" s="160"/>
      <c r="D426" s="160"/>
      <c r="E426" s="160"/>
      <c r="F426" s="160"/>
      <c r="G426" s="160"/>
    </row>
    <row r="427" spans="1:13" s="33" customFormat="1" ht="12.75" customHeight="1">
      <c r="A427" s="6" t="s">
        <v>255</v>
      </c>
      <c r="B427" s="128"/>
      <c r="C427" s="32"/>
      <c r="D427" s="32"/>
      <c r="E427" s="32"/>
      <c r="F427" s="32"/>
      <c r="G427" s="32"/>
      <c r="H427" s="44"/>
      <c r="I427" s="44"/>
      <c r="J427" s="44"/>
      <c r="K427" s="44"/>
      <c r="L427" s="44"/>
      <c r="M427" s="44"/>
    </row>
    <row r="428" spans="1:13" s="33" customFormat="1" ht="12.75" customHeight="1">
      <c r="A428" s="34" t="s">
        <v>664</v>
      </c>
      <c r="B428" s="129"/>
      <c r="C428" s="35"/>
      <c r="D428" s="35"/>
      <c r="E428" s="35"/>
      <c r="F428" s="35"/>
      <c r="G428" s="35"/>
      <c r="H428" s="44"/>
      <c r="I428" s="44"/>
      <c r="J428" s="44"/>
      <c r="K428" s="44"/>
      <c r="L428" s="44"/>
      <c r="M428" s="44"/>
    </row>
    <row r="429" spans="1:7" ht="11.25" customHeight="1">
      <c r="A429" s="42" t="s">
        <v>469</v>
      </c>
      <c r="B429" s="124"/>
      <c r="C429" s="28"/>
      <c r="D429" s="29"/>
      <c r="E429" s="29"/>
      <c r="F429" s="29"/>
      <c r="G429" s="29"/>
    </row>
    <row r="430" spans="1:7" ht="11.25" customHeight="1">
      <c r="A430" s="3" t="s">
        <v>470</v>
      </c>
      <c r="B430" s="120"/>
      <c r="C430" s="19" t="s">
        <v>471</v>
      </c>
      <c r="D430" s="19" t="s">
        <v>472</v>
      </c>
      <c r="E430" s="19" t="s">
        <v>473</v>
      </c>
      <c r="F430" s="19" t="s">
        <v>474</v>
      </c>
      <c r="G430" s="19" t="s">
        <v>655</v>
      </c>
    </row>
    <row r="431" spans="1:7" ht="11.25" customHeight="1">
      <c r="A431" s="28" t="s">
        <v>475</v>
      </c>
      <c r="B431" s="130"/>
      <c r="C431" s="28"/>
      <c r="D431" s="29"/>
      <c r="E431" s="29"/>
      <c r="F431" s="29"/>
      <c r="G431" s="29"/>
    </row>
    <row r="432" spans="1:13" s="33" customFormat="1" ht="11.25" customHeight="1">
      <c r="A432" s="193" t="s">
        <v>638</v>
      </c>
      <c r="B432" s="194"/>
      <c r="C432" s="194"/>
      <c r="D432" s="194"/>
      <c r="E432" s="194"/>
      <c r="F432" s="194"/>
      <c r="G432" s="194"/>
      <c r="H432" s="44"/>
      <c r="I432" s="44"/>
      <c r="J432" s="44"/>
      <c r="K432" s="44"/>
      <c r="L432" s="44"/>
      <c r="M432" s="44"/>
    </row>
    <row r="433" spans="1:7" ht="11.25" customHeight="1">
      <c r="A433" s="189" t="s">
        <v>571</v>
      </c>
      <c r="B433" s="187"/>
      <c r="C433" s="17"/>
      <c r="D433" s="17"/>
      <c r="E433" s="17"/>
      <c r="F433" s="17"/>
      <c r="G433" s="17"/>
    </row>
    <row r="434" spans="1:7" ht="11.25" customHeight="1">
      <c r="A434" s="27" t="s">
        <v>639</v>
      </c>
      <c r="B434" s="124"/>
      <c r="C434" s="29">
        <v>41155</v>
      </c>
      <c r="D434" s="29">
        <v>41842</v>
      </c>
      <c r="E434" s="29" t="s">
        <v>745</v>
      </c>
      <c r="F434" s="29" t="s">
        <v>745</v>
      </c>
      <c r="G434" s="29" t="s">
        <v>745</v>
      </c>
    </row>
    <row r="435" spans="1:7" ht="11.25" customHeight="1">
      <c r="A435" s="28"/>
      <c r="B435" s="125" t="s">
        <v>968</v>
      </c>
      <c r="C435" s="29"/>
      <c r="D435" s="29"/>
      <c r="E435" s="29"/>
      <c r="F435" s="29"/>
      <c r="G435" s="29"/>
    </row>
    <row r="436" spans="1:7" ht="11.25" customHeight="1">
      <c r="A436" s="28"/>
      <c r="B436" s="125" t="s">
        <v>969</v>
      </c>
      <c r="C436" s="29"/>
      <c r="D436" s="29"/>
      <c r="E436" s="29"/>
      <c r="F436" s="29"/>
      <c r="G436" s="29"/>
    </row>
    <row r="437" spans="1:7" ht="11.25" customHeight="1">
      <c r="A437" s="28"/>
      <c r="B437" s="131" t="s">
        <v>970</v>
      </c>
      <c r="C437" s="29"/>
      <c r="D437" s="29"/>
      <c r="E437" s="29"/>
      <c r="F437" s="29"/>
      <c r="G437" s="29"/>
    </row>
    <row r="438" spans="1:7" ht="11.25" customHeight="1">
      <c r="A438" s="27" t="s">
        <v>203</v>
      </c>
      <c r="B438" s="131"/>
      <c r="C438" s="29">
        <v>0</v>
      </c>
      <c r="D438" s="29">
        <v>0</v>
      </c>
      <c r="E438" s="29" t="s">
        <v>745</v>
      </c>
      <c r="F438" s="29" t="s">
        <v>745</v>
      </c>
      <c r="G438" s="29" t="s">
        <v>745</v>
      </c>
    </row>
    <row r="439" spans="1:7" ht="11.25" customHeight="1">
      <c r="A439" s="27"/>
      <c r="B439" s="131" t="s">
        <v>880</v>
      </c>
      <c r="C439" s="29"/>
      <c r="D439" s="29"/>
      <c r="E439" s="29"/>
      <c r="F439" s="29"/>
      <c r="G439" s="29"/>
    </row>
    <row r="440" spans="1:7" ht="11.25" customHeight="1">
      <c r="A440" s="27"/>
      <c r="B440" s="131" t="s">
        <v>879</v>
      </c>
      <c r="C440" s="29"/>
      <c r="D440" s="29"/>
      <c r="E440" s="29"/>
      <c r="F440" s="29"/>
      <c r="G440" s="29"/>
    </row>
    <row r="441" spans="1:7" ht="11.25" customHeight="1">
      <c r="A441" s="22" t="s">
        <v>579</v>
      </c>
      <c r="B441" s="126"/>
      <c r="C441" s="29"/>
      <c r="D441" s="29"/>
      <c r="E441" s="29"/>
      <c r="F441" s="29"/>
      <c r="G441" s="29"/>
    </row>
    <row r="442" spans="1:7" ht="11.25" customHeight="1">
      <c r="A442" s="27" t="s">
        <v>640</v>
      </c>
      <c r="B442" s="124"/>
      <c r="C442" s="29">
        <v>94439</v>
      </c>
      <c r="D442" s="29">
        <v>96019</v>
      </c>
      <c r="E442" s="29" t="s">
        <v>745</v>
      </c>
      <c r="F442" s="29" t="s">
        <v>745</v>
      </c>
      <c r="G442" s="29" t="s">
        <v>745</v>
      </c>
    </row>
    <row r="443" spans="1:7" ht="11.25" customHeight="1">
      <c r="A443" s="28"/>
      <c r="B443" s="125" t="s">
        <v>971</v>
      </c>
      <c r="C443" s="29"/>
      <c r="D443" s="29"/>
      <c r="E443" s="29"/>
      <c r="F443" s="29"/>
      <c r="G443" s="29"/>
    </row>
    <row r="444" spans="1:7" ht="11.25" customHeight="1">
      <c r="A444" s="28"/>
      <c r="B444" s="125" t="s">
        <v>972</v>
      </c>
      <c r="C444" s="29"/>
      <c r="D444" s="29"/>
      <c r="E444" s="29"/>
      <c r="F444" s="29"/>
      <c r="G444" s="29"/>
    </row>
    <row r="445" spans="1:7" ht="11.25" customHeight="1">
      <c r="A445" s="28"/>
      <c r="B445" s="125" t="s">
        <v>973</v>
      </c>
      <c r="C445" s="29"/>
      <c r="D445" s="29"/>
      <c r="E445" s="29"/>
      <c r="F445" s="29"/>
      <c r="G445" s="29"/>
    </row>
    <row r="446" spans="1:7" ht="11.25" customHeight="1">
      <c r="A446" s="27" t="s">
        <v>641</v>
      </c>
      <c r="B446" s="124"/>
      <c r="C446" s="29">
        <v>66409</v>
      </c>
      <c r="D446" s="29">
        <v>67519</v>
      </c>
      <c r="E446" s="29" t="s">
        <v>745</v>
      </c>
      <c r="F446" s="29" t="s">
        <v>745</v>
      </c>
      <c r="G446" s="29" t="s">
        <v>745</v>
      </c>
    </row>
    <row r="447" spans="1:7" ht="11.25" customHeight="1">
      <c r="A447" s="28"/>
      <c r="B447" s="125" t="s">
        <v>974</v>
      </c>
      <c r="C447" s="29"/>
      <c r="D447" s="29"/>
      <c r="E447" s="29"/>
      <c r="F447" s="29"/>
      <c r="G447" s="29"/>
    </row>
    <row r="448" spans="1:7" ht="11.25" customHeight="1">
      <c r="A448" s="28"/>
      <c r="B448" s="125" t="s">
        <v>975</v>
      </c>
      <c r="C448" s="29"/>
      <c r="D448" s="29"/>
      <c r="E448" s="29"/>
      <c r="F448" s="29"/>
      <c r="G448" s="29"/>
    </row>
    <row r="449" spans="1:7" ht="11.25" customHeight="1">
      <c r="A449" s="28"/>
      <c r="B449" s="125" t="s">
        <v>881</v>
      </c>
      <c r="C449" s="29"/>
      <c r="D449" s="29"/>
      <c r="E449" s="29"/>
      <c r="F449" s="29"/>
      <c r="G449" s="29"/>
    </row>
    <row r="450" spans="1:7" ht="11.25" customHeight="1">
      <c r="A450" s="27" t="s">
        <v>868</v>
      </c>
      <c r="B450" s="130"/>
      <c r="C450" s="29">
        <v>752633</v>
      </c>
      <c r="D450" s="29">
        <v>765224</v>
      </c>
      <c r="E450" s="29" t="s">
        <v>745</v>
      </c>
      <c r="F450" s="29" t="s">
        <v>745</v>
      </c>
      <c r="G450" s="29" t="s">
        <v>745</v>
      </c>
    </row>
    <row r="451" spans="1:7" ht="11.25" customHeight="1">
      <c r="A451" s="28"/>
      <c r="B451" s="125" t="s">
        <v>976</v>
      </c>
      <c r="C451" s="29"/>
      <c r="D451" s="29"/>
      <c r="E451" s="29"/>
      <c r="F451" s="29"/>
      <c r="G451" s="29"/>
    </row>
    <row r="452" spans="1:7" ht="11.25" customHeight="1">
      <c r="A452" s="28"/>
      <c r="B452" s="125" t="s">
        <v>977</v>
      </c>
      <c r="C452" s="29"/>
      <c r="D452" s="29"/>
      <c r="E452" s="29"/>
      <c r="F452" s="29"/>
      <c r="G452" s="29"/>
    </row>
    <row r="453" spans="1:7" ht="11.25" customHeight="1">
      <c r="A453" s="28"/>
      <c r="B453" s="125" t="s">
        <v>978</v>
      </c>
      <c r="C453" s="29"/>
      <c r="D453" s="29"/>
      <c r="E453" s="29"/>
      <c r="F453" s="29"/>
      <c r="G453" s="29"/>
    </row>
    <row r="454" spans="1:7" ht="11.25" customHeight="1">
      <c r="A454" s="28"/>
      <c r="B454" s="131" t="s">
        <v>979</v>
      </c>
      <c r="C454" s="29"/>
      <c r="D454" s="29"/>
      <c r="E454" s="29"/>
      <c r="F454" s="29"/>
      <c r="G454" s="29"/>
    </row>
    <row r="455" spans="1:7" ht="11.25" customHeight="1">
      <c r="A455" s="27" t="s">
        <v>354</v>
      </c>
      <c r="B455" s="124"/>
      <c r="C455" s="29">
        <v>1995</v>
      </c>
      <c r="D455" s="29">
        <v>1995</v>
      </c>
      <c r="E455" s="29">
        <v>1995</v>
      </c>
      <c r="F455" s="29">
        <v>1995</v>
      </c>
      <c r="G455" s="29">
        <v>1995</v>
      </c>
    </row>
    <row r="456" spans="1:7" ht="11.25" customHeight="1">
      <c r="A456" s="36"/>
      <c r="B456" s="125" t="s">
        <v>882</v>
      </c>
      <c r="C456" s="39"/>
      <c r="D456" s="39"/>
      <c r="E456" s="39"/>
      <c r="F456" s="39"/>
      <c r="G456" s="39"/>
    </row>
    <row r="457" spans="1:7" ht="11.25" customHeight="1">
      <c r="A457" s="20"/>
      <c r="B457" s="185" t="s">
        <v>752</v>
      </c>
      <c r="C457" s="21"/>
      <c r="D457" s="21"/>
      <c r="E457" s="21"/>
      <c r="F457" s="21"/>
      <c r="G457" s="21"/>
    </row>
    <row r="458" spans="1:13" s="33" customFormat="1" ht="12.75" customHeight="1">
      <c r="A458" s="6" t="s">
        <v>255</v>
      </c>
      <c r="B458" s="128"/>
      <c r="C458" s="32"/>
      <c r="D458" s="32"/>
      <c r="E458" s="32"/>
      <c r="F458" s="32"/>
      <c r="G458" s="32"/>
      <c r="H458" s="44"/>
      <c r="I458" s="44"/>
      <c r="J458" s="44"/>
      <c r="K458" s="44"/>
      <c r="L458" s="44"/>
      <c r="M458" s="44"/>
    </row>
    <row r="459" spans="1:13" s="33" customFormat="1" ht="12.75" customHeight="1">
      <c r="A459" s="34" t="s">
        <v>664</v>
      </c>
      <c r="B459" s="129"/>
      <c r="C459" s="35"/>
      <c r="D459" s="35"/>
      <c r="E459" s="35"/>
      <c r="F459" s="35"/>
      <c r="G459" s="35"/>
      <c r="H459" s="44"/>
      <c r="I459" s="44"/>
      <c r="J459" s="44"/>
      <c r="K459" s="44"/>
      <c r="L459" s="44"/>
      <c r="M459" s="44"/>
    </row>
    <row r="460" spans="1:7" ht="11.25" customHeight="1">
      <c r="A460" s="42" t="s">
        <v>469</v>
      </c>
      <c r="B460" s="124"/>
      <c r="C460" s="28"/>
      <c r="D460" s="29"/>
      <c r="E460" s="29"/>
      <c r="F460" s="29"/>
      <c r="G460" s="29"/>
    </row>
    <row r="461" spans="1:7" ht="11.25" customHeight="1">
      <c r="A461" s="3" t="s">
        <v>470</v>
      </c>
      <c r="B461" s="120"/>
      <c r="C461" s="19" t="s">
        <v>471</v>
      </c>
      <c r="D461" s="19" t="s">
        <v>472</v>
      </c>
      <c r="E461" s="19" t="s">
        <v>473</v>
      </c>
      <c r="F461" s="19" t="s">
        <v>474</v>
      </c>
      <c r="G461" s="19" t="s">
        <v>655</v>
      </c>
    </row>
    <row r="462" spans="1:7" ht="11.25" customHeight="1">
      <c r="A462" s="28" t="s">
        <v>475</v>
      </c>
      <c r="B462" s="130"/>
      <c r="C462" s="28"/>
      <c r="D462" s="29"/>
      <c r="E462" s="29"/>
      <c r="F462" s="29"/>
      <c r="G462" s="29"/>
    </row>
    <row r="463" spans="1:13" s="33" customFormat="1" ht="11.25" customHeight="1">
      <c r="A463" s="193" t="s">
        <v>638</v>
      </c>
      <c r="B463" s="194"/>
      <c r="C463" s="194"/>
      <c r="D463" s="194"/>
      <c r="E463" s="194"/>
      <c r="F463" s="194"/>
      <c r="G463" s="194"/>
      <c r="H463" s="44"/>
      <c r="I463" s="44"/>
      <c r="J463" s="44"/>
      <c r="K463" s="44"/>
      <c r="L463" s="44"/>
      <c r="M463" s="44"/>
    </row>
    <row r="464" spans="1:7" ht="11.25" customHeight="1">
      <c r="A464" s="189" t="s">
        <v>581</v>
      </c>
      <c r="B464" s="205"/>
      <c r="C464" s="17"/>
      <c r="D464" s="17"/>
      <c r="E464" s="17"/>
      <c r="F464" s="17"/>
      <c r="G464" s="17"/>
    </row>
    <row r="465" spans="1:7" ht="11.25" customHeight="1">
      <c r="A465" s="30" t="s">
        <v>642</v>
      </c>
      <c r="B465" s="127"/>
      <c r="C465" s="29">
        <v>22447</v>
      </c>
      <c r="D465" s="29">
        <v>43600</v>
      </c>
      <c r="E465" s="29">
        <v>0</v>
      </c>
      <c r="F465" s="29">
        <v>0</v>
      </c>
      <c r="G465" s="29">
        <v>0</v>
      </c>
    </row>
    <row r="466" spans="1:7" ht="11.25" customHeight="1">
      <c r="A466" s="22"/>
      <c r="B466" s="127" t="s">
        <v>0</v>
      </c>
      <c r="C466" s="29"/>
      <c r="D466" s="29"/>
      <c r="E466" s="29"/>
      <c r="F466" s="29"/>
      <c r="G466" s="29"/>
    </row>
    <row r="467" spans="1:8" ht="11.25" customHeight="1">
      <c r="A467" s="22"/>
      <c r="B467" s="127" t="s">
        <v>265</v>
      </c>
      <c r="C467" s="29"/>
      <c r="D467" s="29"/>
      <c r="E467" s="29"/>
      <c r="F467" s="29"/>
      <c r="G467" s="29"/>
      <c r="H467" s="167"/>
    </row>
    <row r="468" spans="1:8" ht="11.25" customHeight="1">
      <c r="A468" s="30" t="s">
        <v>643</v>
      </c>
      <c r="B468" s="127"/>
      <c r="C468" s="29">
        <v>0</v>
      </c>
      <c r="D468" s="29">
        <v>2399</v>
      </c>
      <c r="E468" s="29">
        <v>0</v>
      </c>
      <c r="F468" s="29">
        <v>0</v>
      </c>
      <c r="G468" s="29">
        <v>0</v>
      </c>
      <c r="H468" s="167"/>
    </row>
    <row r="469" spans="1:7" ht="11.25" customHeight="1">
      <c r="A469" s="30"/>
      <c r="B469" s="131" t="s">
        <v>1</v>
      </c>
      <c r="C469" s="29"/>
      <c r="D469" s="29"/>
      <c r="E469" s="29"/>
      <c r="F469" s="29"/>
      <c r="G469" s="29"/>
    </row>
    <row r="470" spans="1:7" ht="11.25" customHeight="1">
      <c r="A470" s="30"/>
      <c r="B470" s="131" t="s">
        <v>72</v>
      </c>
      <c r="C470" s="29"/>
      <c r="D470" s="29"/>
      <c r="E470" s="29"/>
      <c r="F470" s="29"/>
      <c r="G470" s="29"/>
    </row>
    <row r="471" spans="1:7" ht="11.25" customHeight="1">
      <c r="A471" s="30"/>
      <c r="B471" s="131" t="s">
        <v>73</v>
      </c>
      <c r="C471" s="29"/>
      <c r="D471" s="29"/>
      <c r="E471" s="29"/>
      <c r="F471" s="29"/>
      <c r="G471" s="29"/>
    </row>
    <row r="472" spans="1:7" ht="11.25" customHeight="1">
      <c r="A472" s="30"/>
      <c r="B472" s="131" t="s">
        <v>2</v>
      </c>
      <c r="C472" s="29"/>
      <c r="D472" s="29"/>
      <c r="E472" s="29"/>
      <c r="F472" s="29"/>
      <c r="G472" s="29"/>
    </row>
    <row r="473" spans="1:7" ht="11.25" customHeight="1">
      <c r="A473" s="30"/>
      <c r="B473" s="131" t="s">
        <v>3</v>
      </c>
      <c r="C473" s="29"/>
      <c r="D473" s="29"/>
      <c r="E473" s="29"/>
      <c r="F473" s="29"/>
      <c r="G473" s="29"/>
    </row>
    <row r="474" spans="1:7" ht="11.25" customHeight="1">
      <c r="A474" s="30"/>
      <c r="B474" s="131" t="s">
        <v>4</v>
      </c>
      <c r="C474" s="29"/>
      <c r="D474" s="29"/>
      <c r="E474" s="29"/>
      <c r="F474" s="29"/>
      <c r="G474" s="29"/>
    </row>
    <row r="475" spans="1:7" ht="11.25" customHeight="1">
      <c r="A475" s="30"/>
      <c r="B475" s="131" t="s">
        <v>5</v>
      </c>
      <c r="C475" s="29"/>
      <c r="D475" s="29"/>
      <c r="E475" s="29"/>
      <c r="F475" s="29"/>
      <c r="G475" s="29"/>
    </row>
    <row r="476" spans="1:7" ht="11.25" customHeight="1">
      <c r="A476" s="30" t="s">
        <v>233</v>
      </c>
      <c r="B476" s="200"/>
      <c r="C476" s="29">
        <v>5055</v>
      </c>
      <c r="D476" s="29">
        <v>5000</v>
      </c>
      <c r="E476" s="29">
        <v>5000</v>
      </c>
      <c r="F476" s="29">
        <v>5000</v>
      </c>
      <c r="G476" s="29">
        <v>5000</v>
      </c>
    </row>
    <row r="477" spans="1:7" ht="11.25" customHeight="1">
      <c r="A477" s="30"/>
      <c r="B477" s="203" t="s">
        <v>6</v>
      </c>
      <c r="C477" s="29"/>
      <c r="D477" s="29"/>
      <c r="E477" s="29"/>
      <c r="F477" s="29"/>
      <c r="G477" s="29"/>
    </row>
    <row r="478" spans="1:7" ht="11.25" customHeight="1">
      <c r="A478" s="30"/>
      <c r="B478" s="203" t="s">
        <v>7</v>
      </c>
      <c r="C478" s="29"/>
      <c r="D478" s="29"/>
      <c r="E478" s="29"/>
      <c r="F478" s="29"/>
      <c r="G478" s="29"/>
    </row>
    <row r="479" spans="1:7" ht="11.25" customHeight="1">
      <c r="A479" s="30"/>
      <c r="B479" s="203" t="s">
        <v>266</v>
      </c>
      <c r="C479" s="29"/>
      <c r="D479" s="29"/>
      <c r="E479" s="29"/>
      <c r="F479" s="29"/>
      <c r="G479" s="29"/>
    </row>
    <row r="480" spans="1:7" ht="11.25" customHeight="1">
      <c r="A480" s="22" t="s">
        <v>602</v>
      </c>
      <c r="B480" s="126"/>
      <c r="C480" s="29"/>
      <c r="D480" s="29"/>
      <c r="E480" s="29"/>
      <c r="F480" s="29"/>
      <c r="G480" s="29"/>
    </row>
    <row r="481" spans="1:7" ht="11.25" customHeight="1">
      <c r="A481" s="30" t="s">
        <v>484</v>
      </c>
      <c r="B481" s="126"/>
      <c r="C481" s="29">
        <v>5965</v>
      </c>
      <c r="D481" s="29">
        <v>4350</v>
      </c>
      <c r="E481" s="29">
        <v>3450</v>
      </c>
      <c r="F481" s="29">
        <v>3650</v>
      </c>
      <c r="G481" s="29">
        <v>3650</v>
      </c>
    </row>
    <row r="482" spans="1:7" ht="11.25" customHeight="1">
      <c r="A482" s="22"/>
      <c r="B482" s="127" t="s">
        <v>8</v>
      </c>
      <c r="C482" s="29"/>
      <c r="D482" s="29"/>
      <c r="E482" s="29"/>
      <c r="F482" s="29"/>
      <c r="G482" s="29"/>
    </row>
    <row r="483" spans="1:7" ht="11.25" customHeight="1">
      <c r="A483" s="22"/>
      <c r="B483" s="127" t="s">
        <v>9</v>
      </c>
      <c r="C483" s="29"/>
      <c r="D483" s="29"/>
      <c r="E483" s="29"/>
      <c r="F483" s="29"/>
      <c r="G483" s="29"/>
    </row>
    <row r="484" spans="1:7" ht="11.25" customHeight="1">
      <c r="A484" s="30" t="s">
        <v>869</v>
      </c>
      <c r="B484" s="131"/>
      <c r="C484" s="29">
        <v>13795</v>
      </c>
      <c r="D484" s="29">
        <v>34000</v>
      </c>
      <c r="E484" s="29">
        <v>29000</v>
      </c>
      <c r="F484" s="29">
        <v>15460</v>
      </c>
      <c r="G484" s="29">
        <v>0</v>
      </c>
    </row>
    <row r="485" spans="1:7" ht="11.25" customHeight="1">
      <c r="A485" s="22"/>
      <c r="B485" s="127" t="s">
        <v>10</v>
      </c>
      <c r="C485" s="29"/>
      <c r="D485" s="29"/>
      <c r="E485" s="29"/>
      <c r="F485" s="29"/>
      <c r="G485" s="29"/>
    </row>
    <row r="486" spans="1:7" ht="11.25" customHeight="1">
      <c r="A486" s="22"/>
      <c r="B486" s="131" t="s">
        <v>11</v>
      </c>
      <c r="C486" s="29"/>
      <c r="D486" s="29"/>
      <c r="E486" s="29"/>
      <c r="F486" s="29"/>
      <c r="G486" s="29"/>
    </row>
    <row r="487" spans="1:7" ht="11.25" customHeight="1">
      <c r="A487" s="22"/>
      <c r="B487" s="131" t="s">
        <v>884</v>
      </c>
      <c r="C487" s="29"/>
      <c r="D487" s="29"/>
      <c r="E487" s="29"/>
      <c r="F487" s="29"/>
      <c r="G487" s="29"/>
    </row>
    <row r="488" spans="1:7" ht="11.25" customHeight="1">
      <c r="A488" s="43"/>
      <c r="B488" s="185" t="s">
        <v>883</v>
      </c>
      <c r="C488" s="21"/>
      <c r="D488" s="21"/>
      <c r="E488" s="21"/>
      <c r="F488" s="21"/>
      <c r="G488" s="21"/>
    </row>
    <row r="489" spans="1:13" s="33" customFormat="1" ht="12.75" customHeight="1">
      <c r="A489" s="6" t="s">
        <v>255</v>
      </c>
      <c r="B489" s="128"/>
      <c r="C489" s="32"/>
      <c r="D489" s="32"/>
      <c r="E489" s="32"/>
      <c r="F489" s="32"/>
      <c r="G489" s="32"/>
      <c r="H489" s="44"/>
      <c r="I489" s="44"/>
      <c r="J489" s="44"/>
      <c r="K489" s="44"/>
      <c r="L489" s="44"/>
      <c r="M489" s="44"/>
    </row>
    <row r="490" spans="1:13" s="33" customFormat="1" ht="12.75" customHeight="1">
      <c r="A490" s="34" t="s">
        <v>664</v>
      </c>
      <c r="B490" s="129"/>
      <c r="C490" s="35"/>
      <c r="D490" s="35"/>
      <c r="E490" s="35"/>
      <c r="F490" s="35"/>
      <c r="G490" s="35"/>
      <c r="H490" s="44"/>
      <c r="I490" s="44"/>
      <c r="J490" s="44"/>
      <c r="K490" s="44"/>
      <c r="L490" s="44"/>
      <c r="M490" s="44"/>
    </row>
    <row r="491" spans="1:7" ht="11.25" customHeight="1">
      <c r="A491" s="42" t="s">
        <v>469</v>
      </c>
      <c r="B491" s="124"/>
      <c r="C491" s="28"/>
      <c r="D491" s="29"/>
      <c r="E491" s="29"/>
      <c r="F491" s="29"/>
      <c r="G491" s="29"/>
    </row>
    <row r="492" spans="1:7" ht="11.25" customHeight="1">
      <c r="A492" s="3" t="s">
        <v>470</v>
      </c>
      <c r="B492" s="120"/>
      <c r="C492" s="19" t="s">
        <v>471</v>
      </c>
      <c r="D492" s="19" t="s">
        <v>472</v>
      </c>
      <c r="E492" s="19" t="s">
        <v>473</v>
      </c>
      <c r="F492" s="19" t="s">
        <v>474</v>
      </c>
      <c r="G492" s="19" t="s">
        <v>655</v>
      </c>
    </row>
    <row r="493" spans="1:7" ht="11.25" customHeight="1">
      <c r="A493" s="28" t="s">
        <v>475</v>
      </c>
      <c r="B493" s="130"/>
      <c r="C493" s="28"/>
      <c r="D493" s="29"/>
      <c r="E493" s="29"/>
      <c r="F493" s="29"/>
      <c r="G493" s="29"/>
    </row>
    <row r="494" spans="1:13" s="33" customFormat="1" ht="11.25" customHeight="1">
      <c r="A494" s="193" t="s">
        <v>638</v>
      </c>
      <c r="B494" s="194"/>
      <c r="C494" s="194"/>
      <c r="D494" s="194"/>
      <c r="E494" s="194"/>
      <c r="F494" s="194"/>
      <c r="G494" s="194"/>
      <c r="H494" s="44"/>
      <c r="I494" s="44"/>
      <c r="J494" s="44"/>
      <c r="K494" s="44"/>
      <c r="L494" s="44"/>
      <c r="M494" s="44"/>
    </row>
    <row r="495" spans="1:13" s="33" customFormat="1" ht="11.25" customHeight="1">
      <c r="A495" s="189" t="s">
        <v>588</v>
      </c>
      <c r="B495" s="207"/>
      <c r="C495" s="207"/>
      <c r="D495" s="207"/>
      <c r="E495" s="207"/>
      <c r="F495" s="207"/>
      <c r="G495" s="208"/>
      <c r="H495" s="44"/>
      <c r="I495" s="44"/>
      <c r="J495" s="44"/>
      <c r="K495" s="44"/>
      <c r="L495" s="44"/>
      <c r="M495" s="44"/>
    </row>
    <row r="496" spans="1:13" s="33" customFormat="1" ht="11.25" customHeight="1">
      <c r="A496" s="30" t="s">
        <v>149</v>
      </c>
      <c r="B496" s="175"/>
      <c r="C496" s="29">
        <v>0</v>
      </c>
      <c r="D496" s="29">
        <v>15000</v>
      </c>
      <c r="E496" s="29">
        <v>10000</v>
      </c>
      <c r="F496" s="29">
        <v>0</v>
      </c>
      <c r="G496" s="29">
        <v>0</v>
      </c>
      <c r="H496" s="44"/>
      <c r="I496" s="44"/>
      <c r="J496" s="44"/>
      <c r="K496" s="44"/>
      <c r="L496" s="44"/>
      <c r="M496" s="44"/>
    </row>
    <row r="497" spans="1:13" s="33" customFormat="1" ht="11.25" customHeight="1">
      <c r="A497" s="30"/>
      <c r="B497" s="127" t="s">
        <v>12</v>
      </c>
      <c r="C497" s="29"/>
      <c r="D497" s="29"/>
      <c r="E497" s="29"/>
      <c r="F497" s="29"/>
      <c r="G497" s="29"/>
      <c r="H497" s="44"/>
      <c r="I497" s="44"/>
      <c r="J497" s="44"/>
      <c r="K497" s="44"/>
      <c r="L497" s="44"/>
      <c r="M497" s="44"/>
    </row>
    <row r="498" spans="1:13" s="33" customFormat="1" ht="11.25" customHeight="1">
      <c r="A498" s="30"/>
      <c r="B498" s="127" t="s">
        <v>13</v>
      </c>
      <c r="C498" s="175"/>
      <c r="D498" s="175"/>
      <c r="E498" s="175"/>
      <c r="F498" s="175"/>
      <c r="G498" s="32"/>
      <c r="H498" s="44"/>
      <c r="I498" s="44"/>
      <c r="J498" s="44"/>
      <c r="K498" s="44"/>
      <c r="L498" s="44"/>
      <c r="M498" s="44"/>
    </row>
    <row r="499" spans="1:7" ht="11.25" customHeight="1">
      <c r="A499" s="22" t="s">
        <v>452</v>
      </c>
      <c r="B499" s="126"/>
      <c r="C499" s="29"/>
      <c r="D499" s="29"/>
      <c r="E499" s="29"/>
      <c r="F499" s="29"/>
      <c r="G499" s="29"/>
    </row>
    <row r="500" spans="1:7" ht="11.25" customHeight="1">
      <c r="A500" s="30" t="s">
        <v>870</v>
      </c>
      <c r="B500" s="127"/>
      <c r="C500" s="29">
        <v>0</v>
      </c>
      <c r="D500" s="29">
        <v>1100</v>
      </c>
      <c r="E500" s="29">
        <v>0</v>
      </c>
      <c r="F500" s="29">
        <v>0</v>
      </c>
      <c r="G500" s="29">
        <v>0</v>
      </c>
    </row>
    <row r="501" spans="1:7" ht="11.25" customHeight="1">
      <c r="A501" s="31"/>
      <c r="B501" s="127" t="s">
        <v>14</v>
      </c>
      <c r="C501" s="36"/>
      <c r="D501" s="36"/>
      <c r="E501" s="36"/>
      <c r="F501" s="36"/>
      <c r="G501" s="36"/>
    </row>
    <row r="502" spans="1:7" ht="11.25" customHeight="1">
      <c r="A502" s="31"/>
      <c r="B502" s="127" t="s">
        <v>267</v>
      </c>
      <c r="C502" s="36"/>
      <c r="D502" s="36"/>
      <c r="E502" s="36"/>
      <c r="F502" s="36"/>
      <c r="G502" s="36"/>
    </row>
    <row r="503" spans="1:7" ht="11.25" customHeight="1">
      <c r="A503" s="31"/>
      <c r="B503" s="127" t="s">
        <v>15</v>
      </c>
      <c r="C503" s="36"/>
      <c r="D503" s="36"/>
      <c r="E503" s="36"/>
      <c r="F503" s="36"/>
      <c r="G503" s="36"/>
    </row>
    <row r="504" spans="1:7" ht="11.25" customHeight="1">
      <c r="A504" s="22" t="s">
        <v>625</v>
      </c>
      <c r="B504" s="126"/>
      <c r="C504" s="29"/>
      <c r="D504" s="29"/>
      <c r="E504" s="29"/>
      <c r="F504" s="29"/>
      <c r="G504" s="29"/>
    </row>
    <row r="505" spans="1:7" ht="11.25" customHeight="1">
      <c r="A505" s="30" t="s">
        <v>274</v>
      </c>
      <c r="B505" s="126"/>
      <c r="C505" s="29">
        <v>1795139</v>
      </c>
      <c r="D505" s="29">
        <v>2382361</v>
      </c>
      <c r="E505" s="29">
        <v>2923970</v>
      </c>
      <c r="F505" s="29">
        <v>3800328</v>
      </c>
      <c r="G505" s="29">
        <v>3601467</v>
      </c>
    </row>
    <row r="506" spans="1:7" ht="11.25" customHeight="1">
      <c r="A506" s="22"/>
      <c r="B506" s="127" t="s">
        <v>16</v>
      </c>
      <c r="C506" s="29"/>
      <c r="D506" s="29"/>
      <c r="E506" s="29"/>
      <c r="F506" s="29"/>
      <c r="G506" s="29"/>
    </row>
    <row r="507" spans="1:7" ht="11.25" customHeight="1">
      <c r="A507" s="22"/>
      <c r="B507" s="127" t="s">
        <v>871</v>
      </c>
      <c r="C507" s="29"/>
      <c r="D507" s="29"/>
      <c r="E507" s="29"/>
      <c r="F507" s="29"/>
      <c r="G507" s="29"/>
    </row>
    <row r="508" spans="1:7" ht="11.25" customHeight="1">
      <c r="A508" s="22"/>
      <c r="B508" s="131" t="s">
        <v>872</v>
      </c>
      <c r="C508" s="29"/>
      <c r="D508" s="29"/>
      <c r="E508" s="29"/>
      <c r="F508" s="29"/>
      <c r="G508" s="29"/>
    </row>
    <row r="509" spans="1:7" ht="11.25" customHeight="1">
      <c r="A509" s="22"/>
      <c r="B509" s="131" t="s">
        <v>879</v>
      </c>
      <c r="C509" s="29"/>
      <c r="D509" s="29"/>
      <c r="E509" s="29"/>
      <c r="F509" s="29"/>
      <c r="G509" s="29"/>
    </row>
    <row r="510" spans="1:7" ht="11.25" customHeight="1">
      <c r="A510" s="30" t="s">
        <v>873</v>
      </c>
      <c r="B510" s="126"/>
      <c r="C510" s="29">
        <v>0</v>
      </c>
      <c r="D510" s="29">
        <v>15000</v>
      </c>
      <c r="E510" s="29">
        <v>0</v>
      </c>
      <c r="F510" s="29">
        <v>0</v>
      </c>
      <c r="G510" s="29">
        <v>0</v>
      </c>
    </row>
    <row r="511" spans="1:7" ht="11.25" customHeight="1">
      <c r="A511" s="31"/>
      <c r="B511" s="127" t="s">
        <v>17</v>
      </c>
      <c r="C511" s="29"/>
      <c r="D511" s="29"/>
      <c r="E511" s="29"/>
      <c r="F511" s="29"/>
      <c r="G511" s="29"/>
    </row>
    <row r="512" spans="1:7" ht="11.25" customHeight="1">
      <c r="A512" s="31"/>
      <c r="B512" s="127" t="s">
        <v>18</v>
      </c>
      <c r="C512" s="29"/>
      <c r="D512" s="29"/>
      <c r="E512" s="29"/>
      <c r="F512" s="29"/>
      <c r="G512" s="29"/>
    </row>
    <row r="513" spans="1:7" ht="11.25" customHeight="1">
      <c r="A513" s="40"/>
      <c r="B513" s="282" t="s">
        <v>19</v>
      </c>
      <c r="C513" s="21"/>
      <c r="D513" s="21"/>
      <c r="E513" s="21"/>
      <c r="F513" s="21"/>
      <c r="G513" s="21"/>
    </row>
    <row r="514" spans="1:13" s="33" customFormat="1" ht="12.75" customHeight="1">
      <c r="A514" s="6" t="s">
        <v>255</v>
      </c>
      <c r="B514" s="128"/>
      <c r="C514" s="32"/>
      <c r="D514" s="32"/>
      <c r="E514" s="32"/>
      <c r="F514" s="32"/>
      <c r="G514" s="32"/>
      <c r="H514" s="44"/>
      <c r="I514" s="44"/>
      <c r="J514" s="44"/>
      <c r="K514" s="44"/>
      <c r="L514" s="44"/>
      <c r="M514" s="44"/>
    </row>
    <row r="515" spans="1:13" s="33" customFormat="1" ht="12.75" customHeight="1">
      <c r="A515" s="34" t="s">
        <v>664</v>
      </c>
      <c r="B515" s="129"/>
      <c r="C515" s="35"/>
      <c r="D515" s="35"/>
      <c r="E515" s="35"/>
      <c r="F515" s="35"/>
      <c r="G515" s="35"/>
      <c r="H515" s="44"/>
      <c r="I515" s="44"/>
      <c r="J515" s="44"/>
      <c r="K515" s="44"/>
      <c r="L515" s="44"/>
      <c r="M515" s="44"/>
    </row>
    <row r="516" spans="1:7" ht="11.25" customHeight="1">
      <c r="A516" s="42" t="s">
        <v>469</v>
      </c>
      <c r="B516" s="124"/>
      <c r="C516" s="28"/>
      <c r="D516" s="29"/>
      <c r="E516" s="29"/>
      <c r="F516" s="29"/>
      <c r="G516" s="29"/>
    </row>
    <row r="517" spans="1:7" ht="11.25" customHeight="1">
      <c r="A517" s="3" t="s">
        <v>470</v>
      </c>
      <c r="B517" s="120"/>
      <c r="C517" s="19" t="s">
        <v>471</v>
      </c>
      <c r="D517" s="19" t="s">
        <v>472</v>
      </c>
      <c r="E517" s="19" t="s">
        <v>473</v>
      </c>
      <c r="F517" s="19" t="s">
        <v>474</v>
      </c>
      <c r="G517" s="19" t="s">
        <v>655</v>
      </c>
    </row>
    <row r="518" spans="1:7" ht="11.25" customHeight="1">
      <c r="A518" s="28" t="s">
        <v>475</v>
      </c>
      <c r="B518" s="130"/>
      <c r="C518" s="28"/>
      <c r="D518" s="29"/>
      <c r="E518" s="29"/>
      <c r="F518" s="29"/>
      <c r="G518" s="29"/>
    </row>
    <row r="519" spans="1:13" s="33" customFormat="1" ht="11.25" customHeight="1">
      <c r="A519" s="193" t="s">
        <v>647</v>
      </c>
      <c r="B519" s="194"/>
      <c r="C519" s="194"/>
      <c r="D519" s="194"/>
      <c r="E519" s="194"/>
      <c r="F519" s="194"/>
      <c r="G519" s="194"/>
      <c r="H519" s="44"/>
      <c r="I519" s="44"/>
      <c r="J519" s="44"/>
      <c r="K519" s="44"/>
      <c r="L519" s="44"/>
      <c r="M519" s="44"/>
    </row>
    <row r="520" spans="1:7" ht="11.25" customHeight="1">
      <c r="A520" s="189" t="s">
        <v>649</v>
      </c>
      <c r="B520" s="188"/>
      <c r="C520" s="160"/>
      <c r="D520" s="160"/>
      <c r="E520" s="160"/>
      <c r="F520" s="160"/>
      <c r="G520" s="160"/>
    </row>
    <row r="521" spans="1:7" ht="11.25" customHeight="1">
      <c r="A521" s="30" t="s">
        <v>650</v>
      </c>
      <c r="B521" s="126"/>
      <c r="C521" s="29">
        <v>4647</v>
      </c>
      <c r="D521" s="29">
        <v>4647</v>
      </c>
      <c r="E521" s="29">
        <v>4647</v>
      </c>
      <c r="F521" s="29">
        <v>4647</v>
      </c>
      <c r="G521" s="29">
        <v>1813</v>
      </c>
    </row>
    <row r="522" spans="1:7" ht="11.25" customHeight="1">
      <c r="A522" s="30"/>
      <c r="B522" s="127" t="s">
        <v>20</v>
      </c>
      <c r="C522" s="29"/>
      <c r="D522" s="29"/>
      <c r="E522" s="29"/>
      <c r="F522" s="29"/>
      <c r="G522" s="29"/>
    </row>
    <row r="523" spans="1:7" ht="11.25" customHeight="1">
      <c r="A523" s="30"/>
      <c r="B523" s="127" t="s">
        <v>21</v>
      </c>
      <c r="C523" s="29"/>
      <c r="D523" s="29"/>
      <c r="E523" s="29"/>
      <c r="F523" s="29"/>
      <c r="G523" s="29"/>
    </row>
    <row r="524" spans="1:7" ht="11.25" customHeight="1">
      <c r="A524" s="30"/>
      <c r="B524" s="127" t="s">
        <v>22</v>
      </c>
      <c r="C524" s="29"/>
      <c r="D524" s="29"/>
      <c r="E524" s="29"/>
      <c r="F524" s="29"/>
      <c r="G524" s="29"/>
    </row>
    <row r="525" spans="1:7" ht="11.25" customHeight="1">
      <c r="A525" s="30" t="s">
        <v>276</v>
      </c>
      <c r="B525" s="126"/>
      <c r="C525" s="29">
        <v>19343</v>
      </c>
      <c r="D525" s="29">
        <v>20212</v>
      </c>
      <c r="E525" s="29">
        <v>21121</v>
      </c>
      <c r="F525" s="29">
        <v>22071</v>
      </c>
      <c r="G525" s="29">
        <v>23065</v>
      </c>
    </row>
    <row r="526" spans="1:7" ht="11.25" customHeight="1">
      <c r="A526" s="31"/>
      <c r="B526" s="127" t="s">
        <v>23</v>
      </c>
      <c r="C526" s="29"/>
      <c r="D526" s="29"/>
      <c r="E526" s="29"/>
      <c r="F526" s="29"/>
      <c r="G526" s="29"/>
    </row>
    <row r="527" spans="1:7" ht="11.25" customHeight="1">
      <c r="A527" s="31"/>
      <c r="B527" s="127" t="s">
        <v>24</v>
      </c>
      <c r="C527" s="29"/>
      <c r="D527" s="29"/>
      <c r="E527" s="29"/>
      <c r="F527" s="29"/>
      <c r="G527" s="29"/>
    </row>
    <row r="528" spans="1:7" ht="11.25" customHeight="1">
      <c r="A528" s="22" t="s">
        <v>657</v>
      </c>
      <c r="B528" s="122"/>
      <c r="C528" s="29"/>
      <c r="D528" s="29"/>
      <c r="E528" s="29"/>
      <c r="F528" s="29"/>
      <c r="G528" s="29"/>
    </row>
    <row r="529" spans="1:7" ht="11.25" customHeight="1">
      <c r="A529" s="30" t="s">
        <v>658</v>
      </c>
      <c r="B529" s="126"/>
      <c r="C529" s="29">
        <v>1661</v>
      </c>
      <c r="D529" s="29">
        <v>1776</v>
      </c>
      <c r="E529" s="29">
        <v>1902</v>
      </c>
      <c r="F529" s="29">
        <v>2038</v>
      </c>
      <c r="G529" s="29">
        <v>2152</v>
      </c>
    </row>
    <row r="530" spans="1:7" ht="11.25" customHeight="1">
      <c r="A530" s="30"/>
      <c r="B530" s="127" t="s">
        <v>25</v>
      </c>
      <c r="C530" s="29"/>
      <c r="D530" s="29"/>
      <c r="E530" s="29"/>
      <c r="F530" s="29"/>
      <c r="G530" s="29"/>
    </row>
    <row r="531" spans="1:7" ht="11.25" customHeight="1">
      <c r="A531" s="30"/>
      <c r="B531" s="127" t="s">
        <v>786</v>
      </c>
      <c r="C531" s="29"/>
      <c r="D531" s="29"/>
      <c r="E531" s="29"/>
      <c r="F531" s="29"/>
      <c r="G531" s="29"/>
    </row>
    <row r="532" spans="1:7" ht="11.25" customHeight="1">
      <c r="A532" s="22" t="s">
        <v>579</v>
      </c>
      <c r="B532" s="126"/>
      <c r="C532" s="29"/>
      <c r="D532" s="29"/>
      <c r="E532" s="29"/>
      <c r="F532" s="29"/>
      <c r="G532" s="29"/>
    </row>
    <row r="533" spans="1:7" ht="11.25" customHeight="1">
      <c r="A533" s="30" t="s">
        <v>275</v>
      </c>
      <c r="B533" s="126"/>
      <c r="C533" s="29">
        <v>66164</v>
      </c>
      <c r="D533" s="29">
        <v>67375</v>
      </c>
      <c r="E533" s="29">
        <v>69036</v>
      </c>
      <c r="F533" s="29">
        <v>70577</v>
      </c>
      <c r="G533" s="29">
        <v>72040</v>
      </c>
    </row>
    <row r="534" spans="1:7" ht="11.25" customHeight="1">
      <c r="A534" s="30"/>
      <c r="B534" s="127" t="s">
        <v>23</v>
      </c>
      <c r="C534" s="29"/>
      <c r="D534" s="29"/>
      <c r="E534" s="29"/>
      <c r="F534" s="29"/>
      <c r="G534" s="29"/>
    </row>
    <row r="535" spans="1:7" ht="11.25" customHeight="1">
      <c r="A535" s="30"/>
      <c r="B535" s="131" t="s">
        <v>26</v>
      </c>
      <c r="C535" s="29"/>
      <c r="D535" s="29"/>
      <c r="E535" s="29"/>
      <c r="F535" s="29"/>
      <c r="G535" s="29"/>
    </row>
    <row r="536" spans="1:7" ht="11.25" customHeight="1">
      <c r="A536" s="30"/>
      <c r="B536" s="131" t="s">
        <v>27</v>
      </c>
      <c r="C536" s="29"/>
      <c r="D536" s="29"/>
      <c r="E536" s="29"/>
      <c r="F536" s="29"/>
      <c r="G536" s="29"/>
    </row>
    <row r="537" spans="1:7" ht="11.25" customHeight="1">
      <c r="A537" s="30" t="s">
        <v>660</v>
      </c>
      <c r="B537" s="126"/>
      <c r="C537" s="29">
        <v>8995</v>
      </c>
      <c r="D537" s="29">
        <v>9318</v>
      </c>
      <c r="E537" s="29">
        <v>9696</v>
      </c>
      <c r="F537" s="29">
        <v>10056</v>
      </c>
      <c r="G537" s="29">
        <v>10300</v>
      </c>
    </row>
    <row r="538" spans="1:7" ht="11.25" customHeight="1">
      <c r="A538" s="31"/>
      <c r="B538" s="127" t="s">
        <v>28</v>
      </c>
      <c r="C538" s="29"/>
      <c r="D538" s="29"/>
      <c r="E538" s="29"/>
      <c r="F538" s="29"/>
      <c r="G538" s="29"/>
    </row>
    <row r="539" spans="1:7" ht="11.25" customHeight="1">
      <c r="A539" s="31"/>
      <c r="B539" s="127" t="s">
        <v>29</v>
      </c>
      <c r="C539" s="29"/>
      <c r="D539" s="29"/>
      <c r="E539" s="29"/>
      <c r="F539" s="29"/>
      <c r="G539" s="29"/>
    </row>
    <row r="540" spans="1:7" ht="11.25" customHeight="1">
      <c r="A540" s="31"/>
      <c r="B540" s="127" t="s">
        <v>30</v>
      </c>
      <c r="C540" s="29"/>
      <c r="D540" s="29"/>
      <c r="E540" s="29"/>
      <c r="F540" s="29"/>
      <c r="G540" s="29"/>
    </row>
    <row r="541" spans="1:7" ht="11.25" customHeight="1">
      <c r="A541" s="30" t="s">
        <v>661</v>
      </c>
      <c r="B541" s="126"/>
      <c r="C541" s="29">
        <v>1084</v>
      </c>
      <c r="D541" s="29">
        <v>1207</v>
      </c>
      <c r="E541" s="29">
        <v>1276</v>
      </c>
      <c r="F541" s="29">
        <v>1354</v>
      </c>
      <c r="G541" s="29">
        <v>0</v>
      </c>
    </row>
    <row r="542" spans="1:7" ht="11.25" customHeight="1">
      <c r="A542" s="36"/>
      <c r="B542" s="127" t="s">
        <v>31</v>
      </c>
      <c r="C542" s="39"/>
      <c r="D542" s="39"/>
      <c r="E542" s="39"/>
      <c r="F542" s="39"/>
      <c r="G542" s="39"/>
    </row>
    <row r="543" spans="1:7" ht="11.25" customHeight="1">
      <c r="A543" s="36"/>
      <c r="B543" s="131" t="s">
        <v>754</v>
      </c>
      <c r="C543" s="39"/>
      <c r="D543" s="39"/>
      <c r="E543" s="39"/>
      <c r="F543" s="39"/>
      <c r="G543" s="39"/>
    </row>
    <row r="544" spans="1:7" ht="11.25" customHeight="1">
      <c r="A544" s="36"/>
      <c r="B544" s="131" t="s">
        <v>755</v>
      </c>
      <c r="C544" s="39"/>
      <c r="D544" s="39"/>
      <c r="E544" s="39"/>
      <c r="F544" s="39"/>
      <c r="G544" s="39"/>
    </row>
    <row r="545" spans="1:7" ht="3" customHeight="1">
      <c r="A545" s="291"/>
      <c r="B545" s="201"/>
      <c r="C545" s="292"/>
      <c r="D545" s="292"/>
      <c r="E545" s="292"/>
      <c r="F545" s="292"/>
      <c r="G545" s="292"/>
    </row>
    <row r="546" spans="1:13" s="33" customFormat="1" ht="12.75" customHeight="1">
      <c r="A546" s="6" t="s">
        <v>255</v>
      </c>
      <c r="B546" s="128"/>
      <c r="C546" s="32"/>
      <c r="D546" s="32"/>
      <c r="E546" s="32"/>
      <c r="F546" s="32"/>
      <c r="G546" s="32"/>
      <c r="H546" s="44"/>
      <c r="I546" s="44"/>
      <c r="J546" s="44"/>
      <c r="K546" s="44"/>
      <c r="L546" s="44"/>
      <c r="M546" s="44"/>
    </row>
    <row r="547" spans="1:13" s="33" customFormat="1" ht="12.75" customHeight="1">
      <c r="A547" s="34" t="s">
        <v>664</v>
      </c>
      <c r="B547" s="129"/>
      <c r="C547" s="35"/>
      <c r="D547" s="35"/>
      <c r="E547" s="35"/>
      <c r="F547" s="35"/>
      <c r="G547" s="35"/>
      <c r="H547" s="44"/>
      <c r="I547" s="44"/>
      <c r="J547" s="44"/>
      <c r="K547" s="44"/>
      <c r="L547" s="44"/>
      <c r="M547" s="44"/>
    </row>
    <row r="548" spans="1:7" ht="11.25" customHeight="1">
      <c r="A548" s="42" t="s">
        <v>469</v>
      </c>
      <c r="B548" s="124"/>
      <c r="C548" s="28"/>
      <c r="D548" s="29"/>
      <c r="E548" s="29"/>
      <c r="F548" s="29"/>
      <c r="G548" s="29"/>
    </row>
    <row r="549" spans="1:7" ht="11.25" customHeight="1">
      <c r="A549" s="3" t="s">
        <v>470</v>
      </c>
      <c r="B549" s="120"/>
      <c r="C549" s="19" t="s">
        <v>471</v>
      </c>
      <c r="D549" s="19" t="s">
        <v>472</v>
      </c>
      <c r="E549" s="19" t="s">
        <v>473</v>
      </c>
      <c r="F549" s="19" t="s">
        <v>474</v>
      </c>
      <c r="G549" s="19" t="s">
        <v>655</v>
      </c>
    </row>
    <row r="550" spans="1:7" ht="11.25" customHeight="1">
      <c r="A550" s="28" t="s">
        <v>475</v>
      </c>
      <c r="B550" s="130"/>
      <c r="C550" s="28"/>
      <c r="D550" s="29"/>
      <c r="E550" s="29"/>
      <c r="F550" s="29"/>
      <c r="G550" s="29"/>
    </row>
    <row r="551" spans="1:9" s="33" customFormat="1" ht="11.25" customHeight="1">
      <c r="A551" s="193" t="s">
        <v>647</v>
      </c>
      <c r="B551" s="194"/>
      <c r="C551" s="194"/>
      <c r="D551" s="194"/>
      <c r="E551" s="194"/>
      <c r="F551" s="194"/>
      <c r="G551" s="194"/>
      <c r="H551" s="44"/>
      <c r="I551" s="44"/>
    </row>
    <row r="552" spans="1:7" ht="11.25" customHeight="1">
      <c r="A552" s="189" t="s">
        <v>581</v>
      </c>
      <c r="B552" s="209"/>
      <c r="C552" s="17"/>
      <c r="D552" s="17"/>
      <c r="E552" s="17"/>
      <c r="F552" s="17"/>
      <c r="G552" s="17"/>
    </row>
    <row r="553" spans="1:7" ht="11.25" customHeight="1">
      <c r="A553" s="30" t="s">
        <v>885</v>
      </c>
      <c r="B553" s="126"/>
      <c r="C553" s="29">
        <v>136</v>
      </c>
      <c r="D553" s="29">
        <v>136</v>
      </c>
      <c r="E553" s="29">
        <v>136</v>
      </c>
      <c r="F553" s="29">
        <v>136</v>
      </c>
      <c r="G553" s="29">
        <v>136</v>
      </c>
    </row>
    <row r="554" spans="1:7" ht="11.25" customHeight="1">
      <c r="A554" s="31"/>
      <c r="B554" s="127" t="s">
        <v>32</v>
      </c>
      <c r="C554" s="29"/>
      <c r="D554" s="29"/>
      <c r="E554" s="29"/>
      <c r="F554" s="29"/>
      <c r="G554" s="29"/>
    </row>
    <row r="555" spans="1:7" ht="11.25" customHeight="1">
      <c r="A555" s="31"/>
      <c r="B555" s="127" t="s">
        <v>57</v>
      </c>
      <c r="C555" s="29"/>
      <c r="D555" s="29"/>
      <c r="E555" s="29"/>
      <c r="F555" s="29"/>
      <c r="G555" s="29"/>
    </row>
    <row r="556" spans="1:7" ht="11.25" customHeight="1">
      <c r="A556" s="30" t="s">
        <v>455</v>
      </c>
      <c r="B556" s="126"/>
      <c r="C556" s="29">
        <v>11</v>
      </c>
      <c r="D556" s="29">
        <v>9</v>
      </c>
      <c r="E556" s="29">
        <v>5</v>
      </c>
      <c r="F556" s="29">
        <v>5</v>
      </c>
      <c r="G556" s="29">
        <v>0</v>
      </c>
    </row>
    <row r="557" spans="1:7" ht="11.25" customHeight="1">
      <c r="A557" s="31"/>
      <c r="B557" s="127" t="s">
        <v>33</v>
      </c>
      <c r="C557" s="29"/>
      <c r="D557" s="29"/>
      <c r="E557" s="29"/>
      <c r="F557" s="29"/>
      <c r="G557" s="29"/>
    </row>
    <row r="558" spans="1:7" ht="11.25" customHeight="1">
      <c r="A558" s="31"/>
      <c r="B558" s="127" t="s">
        <v>34</v>
      </c>
      <c r="C558" s="29"/>
      <c r="D558" s="29"/>
      <c r="E558" s="29"/>
      <c r="F558" s="29"/>
      <c r="G558" s="29"/>
    </row>
    <row r="559" spans="1:13" s="36" customFormat="1" ht="11.25" customHeight="1">
      <c r="A559" s="31"/>
      <c r="B559" s="131" t="s">
        <v>35</v>
      </c>
      <c r="C559" s="29"/>
      <c r="D559" s="29"/>
      <c r="E559" s="29"/>
      <c r="F559" s="29"/>
      <c r="G559" s="29"/>
      <c r="H559" s="167"/>
      <c r="I559" s="44"/>
      <c r="J559" s="167"/>
      <c r="K559" s="167"/>
      <c r="L559" s="167"/>
      <c r="M559" s="167"/>
    </row>
    <row r="560" spans="1:13" s="36" customFormat="1" ht="11.25" customHeight="1">
      <c r="A560" s="30" t="s">
        <v>464</v>
      </c>
      <c r="B560" s="126"/>
      <c r="C560" s="29">
        <v>5861</v>
      </c>
      <c r="D560" s="29">
        <v>6366</v>
      </c>
      <c r="E560" s="29">
        <v>6858</v>
      </c>
      <c r="F560" s="29">
        <v>7399</v>
      </c>
      <c r="G560" s="29">
        <v>5674</v>
      </c>
      <c r="H560" s="167"/>
      <c r="I560" s="44"/>
      <c r="J560" s="167"/>
      <c r="K560" s="167"/>
      <c r="L560" s="167"/>
      <c r="M560" s="167"/>
    </row>
    <row r="561" spans="1:7" ht="11.25" customHeight="1">
      <c r="A561" s="31"/>
      <c r="B561" s="127" t="s">
        <v>74</v>
      </c>
      <c r="C561" s="29"/>
      <c r="D561" s="29"/>
      <c r="E561" s="29"/>
      <c r="F561" s="29"/>
      <c r="G561" s="29"/>
    </row>
    <row r="562" spans="1:7" ht="11.25" customHeight="1">
      <c r="A562" s="31"/>
      <c r="B562" s="197" t="s">
        <v>75</v>
      </c>
      <c r="C562" s="29"/>
      <c r="D562" s="29"/>
      <c r="E562" s="29"/>
      <c r="F562" s="29"/>
      <c r="G562" s="29"/>
    </row>
    <row r="563" spans="1:7" ht="11.25" customHeight="1">
      <c r="A563" s="31"/>
      <c r="B563" s="127" t="s">
        <v>36</v>
      </c>
      <c r="C563" s="29"/>
      <c r="D563" s="29"/>
      <c r="E563" s="29"/>
      <c r="F563" s="29"/>
      <c r="G563" s="29"/>
    </row>
    <row r="564" spans="1:7" ht="11.25" customHeight="1">
      <c r="A564" s="31"/>
      <c r="B564" s="131" t="s">
        <v>37</v>
      </c>
      <c r="C564" s="29"/>
      <c r="D564" s="29"/>
      <c r="E564" s="29"/>
      <c r="F564" s="29"/>
      <c r="G564" s="29"/>
    </row>
    <row r="565" spans="1:7" ht="11.25" customHeight="1">
      <c r="A565" s="22" t="s">
        <v>605</v>
      </c>
      <c r="B565" s="126"/>
      <c r="C565" s="29"/>
      <c r="D565" s="29"/>
      <c r="E565" s="29"/>
      <c r="F565" s="29"/>
      <c r="G565" s="29"/>
    </row>
    <row r="566" spans="1:7" ht="11.25" customHeight="1">
      <c r="A566" s="30" t="s">
        <v>277</v>
      </c>
      <c r="B566" s="126"/>
      <c r="C566" s="29">
        <v>1067</v>
      </c>
      <c r="D566" s="29">
        <v>1070</v>
      </c>
      <c r="E566" s="29">
        <v>1109</v>
      </c>
      <c r="F566" s="29">
        <v>873</v>
      </c>
      <c r="G566" s="29">
        <v>620</v>
      </c>
    </row>
    <row r="567" spans="1:7" ht="11.25" customHeight="1">
      <c r="A567" s="31"/>
      <c r="B567" s="127" t="s">
        <v>38</v>
      </c>
      <c r="C567" s="29"/>
      <c r="D567" s="29"/>
      <c r="E567" s="29"/>
      <c r="F567" s="29"/>
      <c r="G567" s="29"/>
    </row>
    <row r="568" spans="1:11" ht="11.25" customHeight="1">
      <c r="A568" s="31"/>
      <c r="B568" s="127" t="s">
        <v>39</v>
      </c>
      <c r="C568" s="29"/>
      <c r="D568" s="29"/>
      <c r="E568" s="29"/>
      <c r="F568" s="29"/>
      <c r="G568" s="29"/>
      <c r="K568" s="169" t="s">
        <v>110</v>
      </c>
    </row>
    <row r="569" spans="1:7" ht="11.25" customHeight="1">
      <c r="A569" s="31"/>
      <c r="B569" s="127" t="s">
        <v>40</v>
      </c>
      <c r="C569" s="29"/>
      <c r="D569" s="29"/>
      <c r="E569" s="29"/>
      <c r="F569" s="29"/>
      <c r="G569" s="29"/>
    </row>
    <row r="570" spans="1:7" ht="11.25" customHeight="1">
      <c r="A570" s="22" t="s">
        <v>625</v>
      </c>
      <c r="B570" s="126"/>
      <c r="C570" s="29"/>
      <c r="D570" s="29"/>
      <c r="E570" s="29"/>
      <c r="F570" s="29"/>
      <c r="G570" s="29"/>
    </row>
    <row r="571" spans="1:7" ht="11.25" customHeight="1">
      <c r="A571" s="30" t="s">
        <v>683</v>
      </c>
      <c r="B571" s="126"/>
      <c r="C571" s="29">
        <v>575</v>
      </c>
      <c r="D571" s="29">
        <v>574</v>
      </c>
      <c r="E571" s="29">
        <v>570</v>
      </c>
      <c r="F571" s="29">
        <v>552</v>
      </c>
      <c r="G571" s="29">
        <v>511</v>
      </c>
    </row>
    <row r="572" spans="1:7" ht="11.25" customHeight="1">
      <c r="A572" s="31"/>
      <c r="B572" s="127" t="s">
        <v>41</v>
      </c>
      <c r="C572" s="29"/>
      <c r="D572" s="29"/>
      <c r="E572" s="29"/>
      <c r="F572" s="29"/>
      <c r="G572" s="29"/>
    </row>
    <row r="573" spans="1:7" ht="11.25" customHeight="1">
      <c r="A573" s="40"/>
      <c r="B573" s="282" t="s">
        <v>42</v>
      </c>
      <c r="C573" s="21"/>
      <c r="D573" s="21"/>
      <c r="E573" s="21"/>
      <c r="F573" s="21"/>
      <c r="G573" s="21"/>
    </row>
    <row r="574" spans="1:13" s="33" customFormat="1" ht="12.75" customHeight="1">
      <c r="A574" s="6" t="s">
        <v>255</v>
      </c>
      <c r="B574" s="128"/>
      <c r="C574" s="32"/>
      <c r="D574" s="32"/>
      <c r="E574" s="32"/>
      <c r="F574" s="32"/>
      <c r="G574" s="32"/>
      <c r="H574" s="44"/>
      <c r="I574" s="44"/>
      <c r="J574" s="44"/>
      <c r="K574" s="44"/>
      <c r="L574" s="44"/>
      <c r="M574" s="44"/>
    </row>
    <row r="575" spans="1:13" s="33" customFormat="1" ht="12.75" customHeight="1">
      <c r="A575" s="34" t="s">
        <v>664</v>
      </c>
      <c r="B575" s="129"/>
      <c r="C575" s="35"/>
      <c r="D575" s="35"/>
      <c r="E575" s="35"/>
      <c r="F575" s="35"/>
      <c r="G575" s="35"/>
      <c r="H575" s="44"/>
      <c r="I575" s="44"/>
      <c r="J575" s="44"/>
      <c r="K575" s="44"/>
      <c r="L575" s="44"/>
      <c r="M575" s="44"/>
    </row>
    <row r="576" spans="1:7" ht="11.25" customHeight="1">
      <c r="A576" s="42" t="s">
        <v>469</v>
      </c>
      <c r="B576" s="124"/>
      <c r="C576" s="28"/>
      <c r="D576" s="29"/>
      <c r="E576" s="29"/>
      <c r="F576" s="29"/>
      <c r="G576" s="29"/>
    </row>
    <row r="577" spans="1:7" ht="11.25" customHeight="1">
      <c r="A577" s="3" t="s">
        <v>470</v>
      </c>
      <c r="B577" s="120"/>
      <c r="C577" s="19" t="s">
        <v>471</v>
      </c>
      <c r="D577" s="19" t="s">
        <v>472</v>
      </c>
      <c r="E577" s="19" t="s">
        <v>473</v>
      </c>
      <c r="F577" s="19" t="s">
        <v>474</v>
      </c>
      <c r="G577" s="19" t="s">
        <v>655</v>
      </c>
    </row>
    <row r="578" spans="1:7" ht="11.25" customHeight="1">
      <c r="A578" s="28" t="s">
        <v>475</v>
      </c>
      <c r="B578" s="130"/>
      <c r="C578" s="28"/>
      <c r="D578" s="29"/>
      <c r="E578" s="29"/>
      <c r="F578" s="29"/>
      <c r="G578" s="29"/>
    </row>
    <row r="579" spans="1:9" s="33" customFormat="1" ht="11.25" customHeight="1">
      <c r="A579" s="193" t="s">
        <v>647</v>
      </c>
      <c r="B579" s="194"/>
      <c r="C579" s="194"/>
      <c r="D579" s="194"/>
      <c r="E579" s="194"/>
      <c r="F579" s="194"/>
      <c r="G579" s="194"/>
      <c r="H579" s="44"/>
      <c r="I579" s="44"/>
    </row>
    <row r="580" spans="1:7" ht="11.25" customHeight="1">
      <c r="A580" s="189" t="s">
        <v>629</v>
      </c>
      <c r="B580" s="187"/>
      <c r="C580" s="17"/>
      <c r="D580" s="17"/>
      <c r="E580" s="17"/>
      <c r="F580" s="17"/>
      <c r="G580" s="17"/>
    </row>
    <row r="581" spans="1:7" ht="11.25" customHeight="1">
      <c r="A581" s="30" t="s">
        <v>860</v>
      </c>
      <c r="B581" s="126"/>
      <c r="C581" s="29">
        <v>3404</v>
      </c>
      <c r="D581" s="29">
        <v>3655</v>
      </c>
      <c r="E581" s="29">
        <v>13155</v>
      </c>
      <c r="F581" s="29">
        <v>13781</v>
      </c>
      <c r="G581" s="29">
        <v>14156</v>
      </c>
    </row>
    <row r="582" spans="1:7" ht="11.25" customHeight="1">
      <c r="A582" s="30"/>
      <c r="B582" s="127" t="s">
        <v>43</v>
      </c>
      <c r="C582" s="29"/>
      <c r="D582" s="29"/>
      <c r="E582" s="29"/>
      <c r="F582" s="29"/>
      <c r="G582" s="29"/>
    </row>
    <row r="583" spans="1:7" ht="11.25" customHeight="1">
      <c r="A583" s="30"/>
      <c r="B583" s="127" t="s">
        <v>44</v>
      </c>
      <c r="C583" s="29"/>
      <c r="D583" s="29"/>
      <c r="E583" s="29"/>
      <c r="F583" s="29"/>
      <c r="G583" s="29"/>
    </row>
    <row r="584" spans="1:7" ht="3" customHeight="1">
      <c r="A584" s="28"/>
      <c r="B584" s="130"/>
      <c r="C584" s="28"/>
      <c r="D584" s="29"/>
      <c r="E584" s="29"/>
      <c r="F584" s="29"/>
      <c r="G584" s="29"/>
    </row>
    <row r="585" spans="1:13" s="33" customFormat="1" ht="11.25" customHeight="1">
      <c r="A585" s="195" t="s">
        <v>685</v>
      </c>
      <c r="B585" s="195"/>
      <c r="C585" s="195"/>
      <c r="D585" s="195"/>
      <c r="E585" s="195"/>
      <c r="F585" s="195"/>
      <c r="G585" s="195"/>
      <c r="H585" s="44"/>
      <c r="I585" s="44"/>
      <c r="J585" s="44"/>
      <c r="K585" s="44"/>
      <c r="L585" s="44"/>
      <c r="M585" s="44"/>
    </row>
    <row r="586" spans="1:7" ht="11.25" customHeight="1">
      <c r="A586" s="30" t="s">
        <v>860</v>
      </c>
      <c r="B586" s="210"/>
      <c r="C586" s="17">
        <v>80000</v>
      </c>
      <c r="D586" s="17">
        <v>5000</v>
      </c>
      <c r="E586" s="17">
        <v>5000</v>
      </c>
      <c r="F586" s="17">
        <v>5000</v>
      </c>
      <c r="G586" s="17">
        <v>5000</v>
      </c>
    </row>
    <row r="587" spans="1:7" ht="11.25" customHeight="1">
      <c r="A587" s="22"/>
      <c r="B587" s="127" t="s">
        <v>45</v>
      </c>
      <c r="C587" s="46"/>
      <c r="D587" s="46"/>
      <c r="E587" s="46"/>
      <c r="F587" s="46"/>
      <c r="G587" s="46"/>
    </row>
    <row r="588" spans="1:7" ht="11.25" customHeight="1">
      <c r="A588" s="22"/>
      <c r="B588" s="127" t="s">
        <v>46</v>
      </c>
      <c r="C588" s="46"/>
      <c r="D588" s="46"/>
      <c r="E588" s="46"/>
      <c r="F588" s="46"/>
      <c r="G588" s="46"/>
    </row>
    <row r="589" spans="1:14" s="33" customFormat="1" ht="11.25" customHeight="1">
      <c r="A589" s="193" t="s">
        <v>687</v>
      </c>
      <c r="B589" s="193"/>
      <c r="C589" s="193"/>
      <c r="D589" s="193"/>
      <c r="E589" s="193"/>
      <c r="F589" s="193"/>
      <c r="G589" s="193"/>
      <c r="H589" s="44"/>
      <c r="I589" s="44"/>
      <c r="J589" s="138"/>
      <c r="K589" s="44"/>
      <c r="L589" s="44"/>
      <c r="M589" s="44"/>
      <c r="N589" s="18"/>
    </row>
    <row r="590" spans="1:7" ht="11.25" customHeight="1">
      <c r="A590" s="22" t="s">
        <v>822</v>
      </c>
      <c r="B590" s="126"/>
      <c r="C590" s="29"/>
      <c r="D590" s="29"/>
      <c r="E590" s="29"/>
      <c r="F590" s="29"/>
      <c r="G590" s="29"/>
    </row>
    <row r="591" spans="1:7" ht="11.25" customHeight="1">
      <c r="A591" s="30" t="s">
        <v>917</v>
      </c>
      <c r="B591" s="126"/>
      <c r="C591" s="29">
        <v>7239</v>
      </c>
      <c r="D591" s="29">
        <v>6734</v>
      </c>
      <c r="E591" s="29">
        <v>6220</v>
      </c>
      <c r="F591" s="29">
        <v>5690</v>
      </c>
      <c r="G591" s="29">
        <v>5191</v>
      </c>
    </row>
    <row r="592" spans="1:7" ht="11.25" customHeight="1">
      <c r="A592" s="31"/>
      <c r="B592" s="127" t="s">
        <v>47</v>
      </c>
      <c r="C592" s="29"/>
      <c r="D592" s="29"/>
      <c r="E592" s="29"/>
      <c r="F592" s="29"/>
      <c r="G592" s="29"/>
    </row>
    <row r="593" spans="1:7" ht="11.25" customHeight="1">
      <c r="A593" s="31"/>
      <c r="B593" s="127" t="s">
        <v>48</v>
      </c>
      <c r="C593" s="29"/>
      <c r="D593" s="29"/>
      <c r="E593" s="29"/>
      <c r="F593" s="29"/>
      <c r="G593" s="29"/>
    </row>
    <row r="594" spans="1:7" ht="11.25" customHeight="1">
      <c r="A594" s="30" t="s">
        <v>688</v>
      </c>
      <c r="B594" s="126"/>
      <c r="C594" s="29">
        <v>73069</v>
      </c>
      <c r="D594" s="29">
        <v>72346</v>
      </c>
      <c r="E594" s="29">
        <v>71574</v>
      </c>
      <c r="F594" s="29">
        <v>70761</v>
      </c>
      <c r="G594" s="29">
        <v>69899</v>
      </c>
    </row>
    <row r="595" spans="1:7" ht="11.25" customHeight="1">
      <c r="A595" s="30"/>
      <c r="B595" s="127" t="s">
        <v>49</v>
      </c>
      <c r="C595" s="29"/>
      <c r="D595" s="29"/>
      <c r="E595" s="29"/>
      <c r="F595" s="29"/>
      <c r="G595" s="29"/>
    </row>
    <row r="596" spans="1:7" ht="11.25" customHeight="1">
      <c r="A596" s="30"/>
      <c r="B596" s="127" t="s">
        <v>50</v>
      </c>
      <c r="C596" s="29"/>
      <c r="D596" s="29"/>
      <c r="E596" s="29"/>
      <c r="F596" s="29"/>
      <c r="G596" s="29"/>
    </row>
    <row r="597" spans="1:7" ht="11.25" customHeight="1">
      <c r="A597" s="22" t="s">
        <v>657</v>
      </c>
      <c r="B597" s="122"/>
      <c r="C597" s="29"/>
      <c r="D597" s="29"/>
      <c r="E597" s="29"/>
      <c r="F597" s="29"/>
      <c r="G597" s="29"/>
    </row>
    <row r="598" spans="1:7" ht="11.25" customHeight="1">
      <c r="A598" s="30" t="s">
        <v>658</v>
      </c>
      <c r="B598" s="130"/>
      <c r="C598" s="29">
        <v>4059</v>
      </c>
      <c r="D598" s="29">
        <v>3987</v>
      </c>
      <c r="E598" s="29">
        <v>3909</v>
      </c>
      <c r="F598" s="29">
        <v>3826</v>
      </c>
      <c r="G598" s="29">
        <v>3736</v>
      </c>
    </row>
    <row r="599" spans="1:7" ht="11.25" customHeight="1">
      <c r="A599" s="31"/>
      <c r="B599" s="127" t="s">
        <v>756</v>
      </c>
      <c r="C599" s="29"/>
      <c r="D599" s="29"/>
      <c r="E599" s="29"/>
      <c r="F599" s="29"/>
      <c r="G599" s="29"/>
    </row>
    <row r="600" spans="1:7" ht="11.25" customHeight="1">
      <c r="A600" s="40"/>
      <c r="B600" s="282" t="s">
        <v>787</v>
      </c>
      <c r="C600" s="21"/>
      <c r="D600" s="21"/>
      <c r="E600" s="21"/>
      <c r="F600" s="21"/>
      <c r="G600" s="21"/>
    </row>
    <row r="601" spans="1:13" s="33" customFormat="1" ht="12.75" customHeight="1">
      <c r="A601" s="6" t="s">
        <v>255</v>
      </c>
      <c r="B601" s="128"/>
      <c r="C601" s="32"/>
      <c r="D601" s="32"/>
      <c r="E601" s="32"/>
      <c r="F601" s="32"/>
      <c r="G601" s="32"/>
      <c r="H601" s="44"/>
      <c r="I601" s="44"/>
      <c r="J601" s="44"/>
      <c r="K601" s="44"/>
      <c r="L601" s="44"/>
      <c r="M601" s="44"/>
    </row>
    <row r="602" spans="1:13" s="33" customFormat="1" ht="12.75" customHeight="1">
      <c r="A602" s="34" t="s">
        <v>664</v>
      </c>
      <c r="B602" s="129"/>
      <c r="C602" s="35"/>
      <c r="D602" s="35"/>
      <c r="E602" s="35"/>
      <c r="F602" s="35"/>
      <c r="G602" s="35"/>
      <c r="H602" s="44"/>
      <c r="I602" s="44"/>
      <c r="J602" s="44"/>
      <c r="K602" s="44"/>
      <c r="L602" s="44"/>
      <c r="M602" s="44"/>
    </row>
    <row r="603" spans="1:7" ht="11.25" customHeight="1">
      <c r="A603" s="42" t="s">
        <v>469</v>
      </c>
      <c r="B603" s="124"/>
      <c r="C603" s="28"/>
      <c r="D603" s="29"/>
      <c r="E603" s="29"/>
      <c r="F603" s="29"/>
      <c r="G603" s="29"/>
    </row>
    <row r="604" spans="1:7" ht="11.25" customHeight="1">
      <c r="A604" s="3" t="s">
        <v>470</v>
      </c>
      <c r="B604" s="120"/>
      <c r="C604" s="19" t="s">
        <v>471</v>
      </c>
      <c r="D604" s="19" t="s">
        <v>472</v>
      </c>
      <c r="E604" s="19" t="s">
        <v>473</v>
      </c>
      <c r="F604" s="19" t="s">
        <v>474</v>
      </c>
      <c r="G604" s="19" t="s">
        <v>655</v>
      </c>
    </row>
    <row r="605" spans="1:7" ht="11.25" customHeight="1">
      <c r="A605" s="28" t="s">
        <v>475</v>
      </c>
      <c r="B605" s="130"/>
      <c r="C605" s="28"/>
      <c r="D605" s="29"/>
      <c r="E605" s="29"/>
      <c r="F605" s="29"/>
      <c r="G605" s="29"/>
    </row>
    <row r="606" spans="1:13" s="33" customFormat="1" ht="11.25" customHeight="1">
      <c r="A606" s="195" t="s">
        <v>687</v>
      </c>
      <c r="B606" s="195"/>
      <c r="C606" s="195"/>
      <c r="D606" s="195"/>
      <c r="E606" s="195"/>
      <c r="F606" s="195"/>
      <c r="G606" s="195"/>
      <c r="H606" s="44"/>
      <c r="I606" s="44"/>
      <c r="J606" s="44"/>
      <c r="K606" s="44"/>
      <c r="L606" s="44"/>
      <c r="M606" s="44"/>
    </row>
    <row r="607" spans="1:7" ht="11.25" customHeight="1">
      <c r="A607" s="189" t="s">
        <v>579</v>
      </c>
      <c r="B607" s="187"/>
      <c r="C607" s="17"/>
      <c r="D607" s="17"/>
      <c r="E607" s="17"/>
      <c r="F607" s="17"/>
      <c r="G607" s="17"/>
    </row>
    <row r="608" spans="1:7" ht="11.25" customHeight="1">
      <c r="A608" s="30" t="s">
        <v>690</v>
      </c>
      <c r="B608" s="126"/>
      <c r="C608" s="29">
        <v>100751</v>
      </c>
      <c r="D608" s="29">
        <v>97719</v>
      </c>
      <c r="E608" s="29">
        <v>94607</v>
      </c>
      <c r="F608" s="29">
        <v>91381</v>
      </c>
      <c r="G608" s="29">
        <v>88053</v>
      </c>
    </row>
    <row r="609" spans="1:7" ht="11.25" customHeight="1">
      <c r="A609" s="31"/>
      <c r="B609" s="127" t="s">
        <v>49</v>
      </c>
      <c r="C609" s="29"/>
      <c r="D609" s="29"/>
      <c r="E609" s="29"/>
      <c r="F609" s="29"/>
      <c r="G609" s="29"/>
    </row>
    <row r="610" spans="1:7" ht="11.25" customHeight="1">
      <c r="A610" s="36"/>
      <c r="B610" s="131" t="s">
        <v>51</v>
      </c>
      <c r="C610" s="36"/>
      <c r="D610" s="36"/>
      <c r="E610" s="36"/>
      <c r="F610" s="36"/>
      <c r="G610" s="36"/>
    </row>
    <row r="611" spans="1:7" ht="11.25" customHeight="1">
      <c r="A611" s="31"/>
      <c r="B611" s="131" t="s">
        <v>788</v>
      </c>
      <c r="C611" s="29"/>
      <c r="D611" s="29"/>
      <c r="E611" s="29"/>
      <c r="F611" s="29"/>
      <c r="G611" s="29"/>
    </row>
    <row r="612" spans="1:13" s="36" customFormat="1" ht="11.25" customHeight="1">
      <c r="A612" s="31"/>
      <c r="B612" s="131" t="s">
        <v>52</v>
      </c>
      <c r="C612" s="29"/>
      <c r="D612" s="29"/>
      <c r="E612" s="29"/>
      <c r="F612" s="29"/>
      <c r="G612" s="29"/>
      <c r="H612" s="167"/>
      <c r="I612" s="44"/>
      <c r="J612" s="167"/>
      <c r="K612" s="167"/>
      <c r="L612" s="167"/>
      <c r="M612" s="167"/>
    </row>
    <row r="613" spans="1:7" ht="11.25" customHeight="1">
      <c r="A613" s="30" t="s">
        <v>660</v>
      </c>
      <c r="B613" s="126"/>
      <c r="C613" s="29">
        <v>13277</v>
      </c>
      <c r="D613" s="29">
        <v>12867</v>
      </c>
      <c r="E613" s="29">
        <v>12440</v>
      </c>
      <c r="F613" s="29">
        <v>11997</v>
      </c>
      <c r="G613" s="29">
        <v>11537</v>
      </c>
    </row>
    <row r="614" spans="1:7" ht="11.25" customHeight="1">
      <c r="A614" s="31"/>
      <c r="B614" s="127" t="s">
        <v>53</v>
      </c>
      <c r="C614" s="29"/>
      <c r="D614" s="29"/>
      <c r="E614" s="29"/>
      <c r="F614" s="29"/>
      <c r="G614" s="29"/>
    </row>
    <row r="615" spans="1:7" ht="11.25" customHeight="1">
      <c r="A615" s="31"/>
      <c r="B615" s="127" t="s">
        <v>758</v>
      </c>
      <c r="C615" s="29"/>
      <c r="D615" s="29"/>
      <c r="E615" s="29"/>
      <c r="F615" s="29"/>
      <c r="G615" s="29"/>
    </row>
    <row r="616" spans="1:7" ht="11.25" customHeight="1">
      <c r="A616" s="31"/>
      <c r="B616" s="131" t="s">
        <v>759</v>
      </c>
      <c r="C616" s="29"/>
      <c r="D616" s="29"/>
      <c r="E616" s="29"/>
      <c r="F616" s="29"/>
      <c r="G616" s="29"/>
    </row>
    <row r="617" spans="1:7" ht="11.25" customHeight="1">
      <c r="A617" s="30" t="s">
        <v>661</v>
      </c>
      <c r="B617" s="126"/>
      <c r="C617" s="29">
        <v>949</v>
      </c>
      <c r="D617" s="29">
        <v>887</v>
      </c>
      <c r="E617" s="29">
        <v>817</v>
      </c>
      <c r="F617" s="29">
        <v>740</v>
      </c>
      <c r="G617" s="29">
        <v>653</v>
      </c>
    </row>
    <row r="618" spans="1:7" ht="11.25" customHeight="1">
      <c r="A618" s="31"/>
      <c r="B618" s="127" t="s">
        <v>54</v>
      </c>
      <c r="C618" s="29"/>
      <c r="D618" s="29"/>
      <c r="E618" s="29"/>
      <c r="F618" s="29"/>
      <c r="G618" s="29"/>
    </row>
    <row r="619" spans="1:7" ht="11.25" customHeight="1">
      <c r="A619" s="31"/>
      <c r="B619" s="127" t="s">
        <v>55</v>
      </c>
      <c r="C619" s="29"/>
      <c r="D619" s="29"/>
      <c r="E619" s="29"/>
      <c r="F619" s="29"/>
      <c r="G619" s="29"/>
    </row>
    <row r="620" spans="1:7" ht="11.25" customHeight="1">
      <c r="A620" s="31"/>
      <c r="B620" s="131" t="s">
        <v>56</v>
      </c>
      <c r="C620" s="29"/>
      <c r="D620" s="29"/>
      <c r="E620" s="29"/>
      <c r="F620" s="29"/>
      <c r="G620" s="29"/>
    </row>
    <row r="621" spans="1:7" ht="11.25" customHeight="1">
      <c r="A621" s="30" t="s">
        <v>885</v>
      </c>
      <c r="B621" s="126"/>
      <c r="C621" s="29">
        <v>610</v>
      </c>
      <c r="D621" s="29">
        <v>603</v>
      </c>
      <c r="E621" s="29">
        <v>596</v>
      </c>
      <c r="F621" s="29">
        <v>589</v>
      </c>
      <c r="G621" s="29">
        <v>582</v>
      </c>
    </row>
    <row r="622" spans="1:7" ht="11.25" customHeight="1">
      <c r="A622" s="31"/>
      <c r="B622" s="127" t="s">
        <v>53</v>
      </c>
      <c r="C622" s="29"/>
      <c r="D622" s="29"/>
      <c r="E622" s="29"/>
      <c r="F622" s="29"/>
      <c r="G622" s="29"/>
    </row>
    <row r="623" spans="1:7" ht="11.25" customHeight="1">
      <c r="A623" s="31"/>
      <c r="B623" s="127" t="s">
        <v>57</v>
      </c>
      <c r="C623" s="29"/>
      <c r="D623" s="29"/>
      <c r="E623" s="29"/>
      <c r="F623" s="29"/>
      <c r="G623" s="29"/>
    </row>
    <row r="624" spans="1:7" ht="11.25" customHeight="1">
      <c r="A624" s="30" t="s">
        <v>455</v>
      </c>
      <c r="B624" s="126"/>
      <c r="C624" s="29">
        <v>3</v>
      </c>
      <c r="D624" s="29">
        <v>1</v>
      </c>
      <c r="E624" s="29">
        <v>0</v>
      </c>
      <c r="F624" s="29">
        <v>0</v>
      </c>
      <c r="G624" s="29">
        <v>0</v>
      </c>
    </row>
    <row r="625" spans="1:7" ht="11.25" customHeight="1">
      <c r="A625" s="31"/>
      <c r="B625" s="127" t="s">
        <v>59</v>
      </c>
      <c r="C625" s="29"/>
      <c r="D625" s="29"/>
      <c r="E625" s="29"/>
      <c r="F625" s="29"/>
      <c r="G625" s="29"/>
    </row>
    <row r="626" spans="1:7" ht="11.25" customHeight="1">
      <c r="A626" s="31"/>
      <c r="B626" s="127" t="s">
        <v>60</v>
      </c>
      <c r="C626" s="29"/>
      <c r="D626" s="29"/>
      <c r="E626" s="29"/>
      <c r="F626" s="29"/>
      <c r="G626" s="29"/>
    </row>
    <row r="627" spans="1:7" ht="11.25" customHeight="1">
      <c r="A627" s="31"/>
      <c r="B627" s="127" t="s">
        <v>61</v>
      </c>
      <c r="C627" s="29"/>
      <c r="D627" s="29"/>
      <c r="E627" s="29"/>
      <c r="F627" s="29"/>
      <c r="G627" s="29"/>
    </row>
    <row r="628" spans="1:13" s="36" customFormat="1" ht="11.25" customHeight="1">
      <c r="A628" s="30" t="s">
        <v>464</v>
      </c>
      <c r="B628" s="126"/>
      <c r="C628" s="29">
        <v>5970</v>
      </c>
      <c r="D628" s="29">
        <v>5512</v>
      </c>
      <c r="E628" s="29">
        <v>5010</v>
      </c>
      <c r="F628" s="29">
        <v>4456</v>
      </c>
      <c r="G628" s="29">
        <v>3848</v>
      </c>
      <c r="H628" s="167"/>
      <c r="I628" s="44"/>
      <c r="J628" s="167"/>
      <c r="K628" s="167"/>
      <c r="L628" s="167"/>
      <c r="M628" s="167"/>
    </row>
    <row r="629" spans="1:7" ht="11.25" customHeight="1">
      <c r="A629" s="36"/>
      <c r="B629" s="127" t="s">
        <v>76</v>
      </c>
      <c r="C629" s="39"/>
      <c r="D629" s="39"/>
      <c r="E629" s="39"/>
      <c r="F629" s="39"/>
      <c r="G629" s="39"/>
    </row>
    <row r="630" spans="1:7" ht="11.25" customHeight="1">
      <c r="A630" s="31"/>
      <c r="B630" s="196" t="s">
        <v>757</v>
      </c>
      <c r="C630" s="29"/>
      <c r="D630" s="29"/>
      <c r="E630" s="29"/>
      <c r="F630" s="29"/>
      <c r="G630" s="29"/>
    </row>
    <row r="631" spans="1:7" ht="11.25" customHeight="1">
      <c r="A631" s="31"/>
      <c r="B631" s="131" t="s">
        <v>36</v>
      </c>
      <c r="C631" s="29"/>
      <c r="D631" s="29"/>
      <c r="E631" s="29"/>
      <c r="F631" s="29"/>
      <c r="G631" s="29"/>
    </row>
    <row r="632" spans="1:7" ht="11.25" customHeight="1">
      <c r="A632" s="31"/>
      <c r="B632" s="131" t="s">
        <v>58</v>
      </c>
      <c r="C632" s="29"/>
      <c r="D632" s="29"/>
      <c r="E632" s="29"/>
      <c r="F632" s="29"/>
      <c r="G632" s="29"/>
    </row>
    <row r="633" spans="1:7" ht="3" customHeight="1">
      <c r="A633" s="189"/>
      <c r="B633" s="210"/>
      <c r="C633" s="160"/>
      <c r="D633" s="160"/>
      <c r="E633" s="160"/>
      <c r="F633" s="160"/>
      <c r="G633" s="160"/>
    </row>
    <row r="634" spans="1:13" s="33" customFormat="1" ht="12.75" customHeight="1">
      <c r="A634" s="6" t="s">
        <v>255</v>
      </c>
      <c r="B634" s="128"/>
      <c r="C634" s="32"/>
      <c r="D634" s="32"/>
      <c r="E634" s="32"/>
      <c r="F634" s="32"/>
      <c r="G634" s="32"/>
      <c r="H634" s="44"/>
      <c r="I634" s="44"/>
      <c r="J634" s="44"/>
      <c r="K634" s="44"/>
      <c r="L634" s="44"/>
      <c r="M634" s="44"/>
    </row>
    <row r="635" spans="1:13" s="33" customFormat="1" ht="12.75" customHeight="1">
      <c r="A635" s="34" t="s">
        <v>664</v>
      </c>
      <c r="B635" s="129"/>
      <c r="C635" s="35"/>
      <c r="D635" s="35"/>
      <c r="E635" s="35"/>
      <c r="F635" s="35"/>
      <c r="G635" s="35"/>
      <c r="H635" s="44"/>
      <c r="I635" s="44"/>
      <c r="J635" s="44"/>
      <c r="K635" s="44"/>
      <c r="L635" s="44"/>
      <c r="M635" s="44"/>
    </row>
    <row r="636" spans="1:7" ht="11.25" customHeight="1">
      <c r="A636" s="42" t="s">
        <v>469</v>
      </c>
      <c r="B636" s="124"/>
      <c r="C636" s="28"/>
      <c r="D636" s="29"/>
      <c r="E636" s="29"/>
      <c r="F636" s="29"/>
      <c r="G636" s="29"/>
    </row>
    <row r="637" spans="1:7" ht="11.25" customHeight="1">
      <c r="A637" s="3" t="s">
        <v>470</v>
      </c>
      <c r="B637" s="120"/>
      <c r="C637" s="19" t="s">
        <v>471</v>
      </c>
      <c r="D637" s="19" t="s">
        <v>472</v>
      </c>
      <c r="E637" s="19" t="s">
        <v>473</v>
      </c>
      <c r="F637" s="19" t="s">
        <v>474</v>
      </c>
      <c r="G637" s="19" t="s">
        <v>655</v>
      </c>
    </row>
    <row r="638" spans="1:7" ht="11.25" customHeight="1">
      <c r="A638" s="28" t="s">
        <v>475</v>
      </c>
      <c r="B638" s="130"/>
      <c r="C638" s="28"/>
      <c r="D638" s="29"/>
      <c r="E638" s="29"/>
      <c r="F638" s="29"/>
      <c r="G638" s="29"/>
    </row>
    <row r="639" spans="1:13" s="33" customFormat="1" ht="11.25" customHeight="1">
      <c r="A639" s="195" t="s">
        <v>687</v>
      </c>
      <c r="B639" s="195"/>
      <c r="C639" s="195"/>
      <c r="D639" s="195"/>
      <c r="E639" s="195"/>
      <c r="F639" s="195"/>
      <c r="G639" s="195"/>
      <c r="H639" s="44"/>
      <c r="I639" s="44"/>
      <c r="J639" s="44"/>
      <c r="K639" s="44"/>
      <c r="L639" s="44"/>
      <c r="M639" s="44"/>
    </row>
    <row r="640" spans="1:7" ht="11.25" customHeight="1">
      <c r="A640" s="189" t="s">
        <v>605</v>
      </c>
      <c r="B640" s="210"/>
      <c r="C640" s="160"/>
      <c r="D640" s="160"/>
      <c r="E640" s="160"/>
      <c r="F640" s="160"/>
      <c r="G640" s="160"/>
    </row>
    <row r="641" spans="1:7" ht="11.25" customHeight="1">
      <c r="A641" s="30" t="s">
        <v>467</v>
      </c>
      <c r="B641" s="126"/>
      <c r="C641" s="29">
        <v>289</v>
      </c>
      <c r="D641" s="29">
        <v>234</v>
      </c>
      <c r="E641" s="29">
        <v>177</v>
      </c>
      <c r="F641" s="29">
        <v>116</v>
      </c>
      <c r="G641" s="29">
        <v>66</v>
      </c>
    </row>
    <row r="642" spans="1:7" ht="11.25" customHeight="1">
      <c r="A642" s="31"/>
      <c r="B642" s="127" t="s">
        <v>62</v>
      </c>
      <c r="C642" s="29"/>
      <c r="D642" s="29"/>
      <c r="E642" s="29"/>
      <c r="F642" s="29"/>
      <c r="G642" s="29"/>
    </row>
    <row r="643" spans="1:7" ht="11.25" customHeight="1">
      <c r="A643" s="31"/>
      <c r="B643" s="127" t="s">
        <v>63</v>
      </c>
      <c r="C643" s="29"/>
      <c r="D643" s="29"/>
      <c r="E643" s="29"/>
      <c r="F643" s="29"/>
      <c r="G643" s="29"/>
    </row>
    <row r="644" spans="1:7" ht="11.25" customHeight="1">
      <c r="A644" s="31"/>
      <c r="B644" s="127" t="s">
        <v>40</v>
      </c>
      <c r="C644" s="29"/>
      <c r="D644" s="29"/>
      <c r="E644" s="29"/>
      <c r="F644" s="29"/>
      <c r="G644" s="29"/>
    </row>
    <row r="645" spans="1:7" ht="11.25" customHeight="1">
      <c r="A645" s="22" t="s">
        <v>625</v>
      </c>
      <c r="B645" s="126"/>
      <c r="C645" s="29"/>
      <c r="D645" s="29"/>
      <c r="E645" s="29"/>
      <c r="F645" s="29"/>
      <c r="G645" s="29"/>
    </row>
    <row r="646" spans="1:7" ht="11.25" customHeight="1">
      <c r="A646" s="30" t="s">
        <v>683</v>
      </c>
      <c r="B646" s="126"/>
      <c r="C646" s="29">
        <v>295</v>
      </c>
      <c r="D646" s="29">
        <v>263</v>
      </c>
      <c r="E646" s="29">
        <v>231</v>
      </c>
      <c r="F646" s="29">
        <v>201</v>
      </c>
      <c r="G646" s="29">
        <v>168</v>
      </c>
    </row>
    <row r="647" spans="1:7" ht="11.25" customHeight="1">
      <c r="A647" s="31"/>
      <c r="B647" s="127" t="s">
        <v>64</v>
      </c>
      <c r="C647" s="29"/>
      <c r="D647" s="29"/>
      <c r="E647" s="29"/>
      <c r="F647" s="29"/>
      <c r="G647" s="29"/>
    </row>
    <row r="648" spans="1:7" ht="11.25" customHeight="1">
      <c r="A648" s="31"/>
      <c r="B648" s="131" t="s">
        <v>65</v>
      </c>
      <c r="C648" s="29"/>
      <c r="D648" s="29"/>
      <c r="E648" s="29"/>
      <c r="F648" s="29"/>
      <c r="G648" s="29"/>
    </row>
    <row r="649" spans="1:7" ht="11.25" customHeight="1">
      <c r="A649" s="22" t="s">
        <v>629</v>
      </c>
      <c r="B649" s="126"/>
      <c r="C649" s="29"/>
      <c r="D649" s="29"/>
      <c r="E649" s="29"/>
      <c r="F649" s="29"/>
      <c r="G649" s="29"/>
    </row>
    <row r="650" spans="1:7" ht="11.25" customHeight="1">
      <c r="A650" s="30" t="s">
        <v>860</v>
      </c>
      <c r="B650" s="126"/>
      <c r="C650" s="29">
        <v>479</v>
      </c>
      <c r="D650" s="29">
        <v>2679</v>
      </c>
      <c r="E650" s="29">
        <v>2818</v>
      </c>
      <c r="F650" s="29">
        <v>2957</v>
      </c>
      <c r="G650" s="29">
        <v>3044</v>
      </c>
    </row>
    <row r="651" spans="1:7" ht="11.25" customHeight="1">
      <c r="A651" s="31"/>
      <c r="B651" s="127" t="s">
        <v>66</v>
      </c>
      <c r="C651" s="29"/>
      <c r="D651" s="29"/>
      <c r="E651" s="29"/>
      <c r="F651" s="29"/>
      <c r="G651" s="29"/>
    </row>
    <row r="652" spans="1:7" ht="11.25" customHeight="1">
      <c r="A652" s="40"/>
      <c r="B652" s="282" t="s">
        <v>67</v>
      </c>
      <c r="C652" s="21"/>
      <c r="D652" s="21"/>
      <c r="E652" s="21"/>
      <c r="F652" s="21"/>
      <c r="G652" s="21"/>
    </row>
    <row r="653" spans="1:7" ht="3" customHeight="1">
      <c r="A653" s="288"/>
      <c r="B653" s="210"/>
      <c r="C653" s="160"/>
      <c r="D653" s="160"/>
      <c r="E653" s="160"/>
      <c r="F653" s="160"/>
      <c r="G653" s="160"/>
    </row>
    <row r="654" spans="1:13" s="33" customFormat="1" ht="12.75" customHeight="1">
      <c r="A654" s="6" t="s">
        <v>255</v>
      </c>
      <c r="B654" s="128"/>
      <c r="C654" s="32"/>
      <c r="D654" s="32"/>
      <c r="E654" s="32"/>
      <c r="F654" s="32"/>
      <c r="G654" s="32"/>
      <c r="H654" s="44"/>
      <c r="I654" s="44"/>
      <c r="J654" s="44"/>
      <c r="K654" s="44"/>
      <c r="L654" s="44"/>
      <c r="M654" s="44"/>
    </row>
    <row r="655" spans="1:13" s="33" customFormat="1" ht="12.75" customHeight="1">
      <c r="A655" s="34" t="s">
        <v>664</v>
      </c>
      <c r="B655" s="129"/>
      <c r="C655" s="35"/>
      <c r="D655" s="35"/>
      <c r="E655" s="35"/>
      <c r="F655" s="35"/>
      <c r="G655" s="35"/>
      <c r="H655" s="44"/>
      <c r="I655" s="44"/>
      <c r="J655" s="44"/>
      <c r="K655" s="44"/>
      <c r="L655" s="44"/>
      <c r="M655" s="44"/>
    </row>
    <row r="656" spans="1:7" ht="11.25" customHeight="1">
      <c r="A656" s="42" t="s">
        <v>469</v>
      </c>
      <c r="B656" s="124"/>
      <c r="C656" s="28"/>
      <c r="D656" s="29"/>
      <c r="E656" s="29"/>
      <c r="F656" s="29"/>
      <c r="G656" s="29"/>
    </row>
    <row r="657" spans="1:7" ht="11.25" customHeight="1">
      <c r="A657" s="27" t="s">
        <v>470</v>
      </c>
      <c r="B657" s="192"/>
      <c r="C657" s="26" t="s">
        <v>471</v>
      </c>
      <c r="D657" s="26" t="s">
        <v>472</v>
      </c>
      <c r="E657" s="26" t="s">
        <v>473</v>
      </c>
      <c r="F657" s="26" t="s">
        <v>474</v>
      </c>
      <c r="G657" s="26" t="s">
        <v>655</v>
      </c>
    </row>
    <row r="658" spans="1:7" ht="11.25" customHeight="1">
      <c r="A658" s="20" t="s">
        <v>475</v>
      </c>
      <c r="B658" s="121"/>
      <c r="C658" s="20"/>
      <c r="D658" s="21"/>
      <c r="E658" s="21"/>
      <c r="F658" s="21"/>
      <c r="G658" s="21"/>
    </row>
    <row r="659" spans="1:7" ht="11.25" customHeight="1">
      <c r="A659" s="24" t="s">
        <v>789</v>
      </c>
      <c r="B659" s="295" t="s">
        <v>294</v>
      </c>
      <c r="C659" s="24"/>
      <c r="D659" s="48"/>
      <c r="E659" s="48"/>
      <c r="F659" s="48"/>
      <c r="G659" s="48"/>
    </row>
    <row r="660" spans="1:13" ht="11.25" customHeight="1">
      <c r="A660" s="24" t="s">
        <v>82</v>
      </c>
      <c r="B660" s="308" t="s">
        <v>790</v>
      </c>
      <c r="C660" s="66"/>
      <c r="D660" s="66"/>
      <c r="E660" s="66"/>
      <c r="F660" s="66"/>
      <c r="G660" s="297"/>
      <c r="M660" s="18"/>
    </row>
    <row r="661" spans="2:13" ht="11.25" customHeight="1">
      <c r="B661" s="308" t="s">
        <v>791</v>
      </c>
      <c r="C661" s="66"/>
      <c r="D661" s="66"/>
      <c r="E661" s="66"/>
      <c r="F661" s="66"/>
      <c r="G661" s="297"/>
      <c r="M661" s="18"/>
    </row>
    <row r="662" spans="1:13" ht="11.25" customHeight="1">
      <c r="A662" s="24" t="s">
        <v>83</v>
      </c>
      <c r="B662" s="309" t="s">
        <v>799</v>
      </c>
      <c r="C662" s="298"/>
      <c r="D662" s="298"/>
      <c r="E662" s="298"/>
      <c r="F662" s="298"/>
      <c r="G662" s="297"/>
      <c r="M662" s="18"/>
    </row>
    <row r="663" spans="1:13" ht="11.25" customHeight="1">
      <c r="A663" s="24"/>
      <c r="B663" s="308" t="s">
        <v>798</v>
      </c>
      <c r="C663" s="298"/>
      <c r="D663" s="298"/>
      <c r="E663" s="298"/>
      <c r="F663" s="298"/>
      <c r="G663" s="297"/>
      <c r="M663" s="18"/>
    </row>
    <row r="664" spans="1:7" ht="11.25" customHeight="1">
      <c r="A664" s="24" t="s">
        <v>84</v>
      </c>
      <c r="B664" s="310" t="s">
        <v>803</v>
      </c>
      <c r="C664" s="47"/>
      <c r="D664" s="47"/>
      <c r="E664" s="47"/>
      <c r="F664" s="47"/>
      <c r="G664" s="299"/>
    </row>
    <row r="665" spans="1:7" ht="11.25" customHeight="1">
      <c r="A665" s="24"/>
      <c r="B665" s="295" t="s">
        <v>199</v>
      </c>
      <c r="C665" s="47"/>
      <c r="D665" s="47"/>
      <c r="E665" s="47"/>
      <c r="F665" s="47"/>
      <c r="G665" s="299"/>
    </row>
    <row r="666" spans="1:13" ht="11.25" customHeight="1">
      <c r="A666" s="18" t="s">
        <v>85</v>
      </c>
      <c r="B666" s="296" t="s">
        <v>804</v>
      </c>
      <c r="C666" s="298"/>
      <c r="D666" s="298"/>
      <c r="E666" s="298"/>
      <c r="F666" s="298"/>
      <c r="G666" s="297"/>
      <c r="M666" s="18"/>
    </row>
    <row r="667" spans="2:13" ht="11.25" customHeight="1">
      <c r="B667" s="296" t="s">
        <v>805</v>
      </c>
      <c r="C667" s="298"/>
      <c r="D667" s="298"/>
      <c r="E667" s="298"/>
      <c r="F667" s="298"/>
      <c r="G667" s="297"/>
      <c r="M667" s="18"/>
    </row>
    <row r="668" spans="1:13" ht="11.25" customHeight="1">
      <c r="A668" s="18" t="s">
        <v>86</v>
      </c>
      <c r="B668" s="295" t="s">
        <v>877</v>
      </c>
      <c r="C668" s="298"/>
      <c r="D668" s="298"/>
      <c r="E668" s="298"/>
      <c r="F668" s="298"/>
      <c r="G668" s="297"/>
      <c r="M668" s="18"/>
    </row>
    <row r="669" spans="2:13" ht="11.25" customHeight="1">
      <c r="B669" s="296" t="s">
        <v>806</v>
      </c>
      <c r="C669" s="298"/>
      <c r="D669" s="298"/>
      <c r="E669" s="298"/>
      <c r="F669" s="298"/>
      <c r="G669" s="297"/>
      <c r="M669" s="18"/>
    </row>
    <row r="670" spans="2:13" ht="11.25" customHeight="1">
      <c r="B670" s="296" t="s">
        <v>807</v>
      </c>
      <c r="C670" s="298"/>
      <c r="D670" s="298"/>
      <c r="E670" s="298"/>
      <c r="F670" s="298"/>
      <c r="G670" s="297"/>
      <c r="M670" s="18"/>
    </row>
    <row r="671" spans="2:13" ht="11.25" customHeight="1">
      <c r="B671" s="296" t="s">
        <v>210</v>
      </c>
      <c r="C671" s="298"/>
      <c r="D671" s="298"/>
      <c r="E671" s="298"/>
      <c r="F671" s="298"/>
      <c r="G671" s="297"/>
      <c r="M671" s="18"/>
    </row>
    <row r="672" spans="2:13" ht="11.25" customHeight="1">
      <c r="B672" s="296" t="s">
        <v>211</v>
      </c>
      <c r="C672" s="298"/>
      <c r="D672" s="298"/>
      <c r="E672" s="298"/>
      <c r="F672" s="298"/>
      <c r="G672" s="297"/>
      <c r="M672" s="18"/>
    </row>
    <row r="673" spans="1:13" ht="11.25" customHeight="1">
      <c r="A673" s="18" t="s">
        <v>87</v>
      </c>
      <c r="B673" s="296" t="s">
        <v>815</v>
      </c>
      <c r="C673" s="66"/>
      <c r="D673" s="66"/>
      <c r="E673" s="66"/>
      <c r="F673" s="66"/>
      <c r="G673" s="300"/>
      <c r="H673" s="169"/>
      <c r="I673" s="169"/>
      <c r="J673" s="169"/>
      <c r="K673" s="169"/>
      <c r="L673" s="169"/>
      <c r="M673" s="18"/>
    </row>
    <row r="674" spans="2:13" ht="11.25" customHeight="1">
      <c r="B674" s="296" t="s">
        <v>793</v>
      </c>
      <c r="C674" s="298"/>
      <c r="D674" s="298"/>
      <c r="E674" s="298"/>
      <c r="F674" s="298"/>
      <c r="G674" s="297"/>
      <c r="M674" s="18"/>
    </row>
    <row r="675" spans="2:13" ht="11.25" customHeight="1">
      <c r="B675" s="295" t="s">
        <v>795</v>
      </c>
      <c r="C675" s="298"/>
      <c r="D675" s="298"/>
      <c r="E675" s="298"/>
      <c r="F675" s="298"/>
      <c r="G675" s="297"/>
      <c r="M675" s="18"/>
    </row>
    <row r="676" spans="2:13" ht="11.25" customHeight="1">
      <c r="B676" s="295" t="s">
        <v>794</v>
      </c>
      <c r="C676" s="298"/>
      <c r="D676" s="298"/>
      <c r="E676" s="298"/>
      <c r="F676" s="298"/>
      <c r="G676" s="297"/>
      <c r="M676" s="18"/>
    </row>
    <row r="677" spans="1:13" ht="11.25" customHeight="1">
      <c r="A677" s="24" t="s">
        <v>651</v>
      </c>
      <c r="B677" s="295" t="s">
        <v>88</v>
      </c>
      <c r="C677" s="47"/>
      <c r="D677" s="47"/>
      <c r="E677" s="47"/>
      <c r="F677" s="47"/>
      <c r="G677" s="297"/>
      <c r="M677" s="18"/>
    </row>
    <row r="678" spans="1:13" ht="11.25" customHeight="1">
      <c r="A678" s="18" t="s">
        <v>652</v>
      </c>
      <c r="B678" s="310" t="s">
        <v>808</v>
      </c>
      <c r="C678" s="298"/>
      <c r="D678" s="298"/>
      <c r="E678" s="298"/>
      <c r="F678" s="298"/>
      <c r="G678" s="297"/>
      <c r="M678" s="18"/>
    </row>
    <row r="679" spans="2:7" ht="11.25" customHeight="1">
      <c r="B679" s="295" t="s">
        <v>809</v>
      </c>
      <c r="C679" s="298"/>
      <c r="D679" s="298"/>
      <c r="E679" s="298"/>
      <c r="F679" s="298"/>
      <c r="G679" s="298"/>
    </row>
    <row r="680" spans="2:7" ht="11.25" customHeight="1">
      <c r="B680" s="295" t="s">
        <v>810</v>
      </c>
      <c r="C680" s="298"/>
      <c r="D680" s="298"/>
      <c r="E680" s="298"/>
      <c r="F680" s="298"/>
      <c r="G680" s="298"/>
    </row>
    <row r="681" spans="1:13" ht="11.25" customHeight="1">
      <c r="A681" s="24" t="s">
        <v>760</v>
      </c>
      <c r="B681" s="295" t="s">
        <v>811</v>
      </c>
      <c r="C681" s="47"/>
      <c r="D681" s="47"/>
      <c r="E681" s="47"/>
      <c r="F681" s="47"/>
      <c r="G681" s="297"/>
      <c r="M681" s="18"/>
    </row>
    <row r="682" spans="1:13" ht="11.25" customHeight="1">
      <c r="A682" s="24"/>
      <c r="B682" s="295" t="s">
        <v>812</v>
      </c>
      <c r="C682" s="47"/>
      <c r="D682" s="47"/>
      <c r="E682" s="47"/>
      <c r="F682" s="47"/>
      <c r="G682" s="297"/>
      <c r="M682" s="18"/>
    </row>
    <row r="683" spans="1:13" ht="11.25" customHeight="1">
      <c r="A683" s="24"/>
      <c r="B683" s="295" t="s">
        <v>813</v>
      </c>
      <c r="C683" s="47"/>
      <c r="D683" s="47"/>
      <c r="E683" s="47"/>
      <c r="F683" s="47"/>
      <c r="G683" s="297"/>
      <c r="M683" s="18"/>
    </row>
    <row r="684" spans="1:7" ht="11.25" customHeight="1">
      <c r="A684" s="24" t="s">
        <v>268</v>
      </c>
      <c r="B684" s="310" t="s">
        <v>814</v>
      </c>
      <c r="C684" s="47"/>
      <c r="D684" s="47"/>
      <c r="E684" s="47"/>
      <c r="F684" s="47"/>
      <c r="G684" s="299"/>
    </row>
    <row r="685" spans="2:7" ht="11.25" customHeight="1">
      <c r="B685" s="314"/>
      <c r="C685" s="314"/>
      <c r="D685" s="314"/>
      <c r="E685" s="314"/>
      <c r="F685" s="314"/>
      <c r="G685" s="314"/>
    </row>
    <row r="686" spans="2:7" ht="11.25">
      <c r="B686" s="314"/>
      <c r="C686" s="314"/>
      <c r="D686" s="314"/>
      <c r="E686" s="314"/>
      <c r="F686" s="314"/>
      <c r="G686" s="314"/>
    </row>
    <row r="687" spans="2:7" ht="11.25" hidden="1">
      <c r="B687" s="314"/>
      <c r="C687" s="314"/>
      <c r="D687" s="314"/>
      <c r="E687" s="314"/>
      <c r="F687" s="314"/>
      <c r="G687" s="314"/>
    </row>
  </sheetData>
  <mergeCells count="1">
    <mergeCell ref="B685:G687"/>
  </mergeCells>
  <printOptions horizontalCentered="1"/>
  <pageMargins left="1.5748031496062993" right="1.5748031496062993" top="1.4566929133858268" bottom="1.4566929133858268" header="1.062992125984252" footer="1.062992125984252"/>
  <pageSetup firstPageNumber="48" useFirstPageNumber="1" fitToHeight="0" horizontalDpi="600" verticalDpi="600" orientation="landscape" paperSize="9" r:id="rId1"/>
  <headerFooter alignWithMargins="0">
    <oddFooter>&amp;C&amp;P</oddFooter>
  </headerFooter>
  <rowBreaks count="21" manualBreakCount="21">
    <brk id="35" max="6" man="1"/>
    <brk id="67" max="255" man="1"/>
    <brk id="104" max="255" man="1"/>
    <brk id="138" max="6" man="1"/>
    <brk id="170" max="6" man="1"/>
    <brk id="202" max="255" man="1"/>
    <brk id="233" max="255" man="1"/>
    <brk id="263" max="6" man="1"/>
    <brk id="296" max="255" man="1"/>
    <brk id="327" max="255" man="1"/>
    <brk id="359" max="255" man="1"/>
    <brk id="395" max="255" man="1"/>
    <brk id="426" max="255" man="1"/>
    <brk id="457" max="255" man="1"/>
    <brk id="488" max="255" man="1"/>
    <brk id="513" max="6" man="1"/>
    <brk id="545" max="6" man="1"/>
    <brk id="573" max="255" man="1"/>
    <brk id="600" max="255" man="1"/>
    <brk id="633" max="255" man="1"/>
    <brk id="653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17.28125" style="0" bestFit="1" customWidth="1"/>
    <col min="2" max="2" width="36.57421875" style="0" bestFit="1" customWidth="1"/>
    <col min="3" max="7" width="17.57421875" style="0" bestFit="1" customWidth="1"/>
  </cols>
  <sheetData>
    <row r="1" spans="1:7" ht="12.75" customHeight="1">
      <c r="A1" s="161" t="s">
        <v>417</v>
      </c>
      <c r="B1" s="5"/>
      <c r="C1" s="5"/>
      <c r="D1" s="5"/>
      <c r="E1" s="5"/>
      <c r="F1" s="5"/>
      <c r="G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335</v>
      </c>
    </row>
    <row r="9" spans="1:2" ht="30">
      <c r="A9" s="1"/>
      <c r="B9" s="2" t="s">
        <v>336</v>
      </c>
    </row>
    <row r="10" spans="1:2" ht="15">
      <c r="A10" s="1" t="s">
        <v>333</v>
      </c>
      <c r="B10" s="2" t="s">
        <v>317</v>
      </c>
    </row>
    <row r="11" spans="1:2" ht="15">
      <c r="A11" s="1"/>
      <c r="B11" s="2" t="s">
        <v>318</v>
      </c>
    </row>
    <row r="12" spans="1:2" ht="15">
      <c r="A12" s="1"/>
      <c r="B12" s="2" t="s">
        <v>319</v>
      </c>
    </row>
    <row r="13" spans="1:2" ht="15">
      <c r="A13" s="1"/>
      <c r="B13" s="2" t="s">
        <v>320</v>
      </c>
    </row>
    <row r="14" spans="1:2" ht="15">
      <c r="A14" s="1"/>
      <c r="B14" s="2" t="s">
        <v>321</v>
      </c>
    </row>
    <row r="15" spans="1:2" ht="15">
      <c r="A15" s="1"/>
      <c r="B15" s="2" t="s">
        <v>322</v>
      </c>
    </row>
    <row r="16" spans="1:2" ht="15">
      <c r="A16" s="1"/>
      <c r="B16" s="2" t="s">
        <v>323</v>
      </c>
    </row>
    <row r="17" spans="1:2" ht="15">
      <c r="A17" s="1"/>
      <c r="B17" s="2" t="s">
        <v>324</v>
      </c>
    </row>
    <row r="18" spans="1:2" ht="15">
      <c r="A18" s="1"/>
      <c r="B18" s="2" t="s">
        <v>325</v>
      </c>
    </row>
    <row r="19" spans="1:7" ht="12.75">
      <c r="A19" s="174" t="s">
        <v>326</v>
      </c>
      <c r="B19" s="174" t="s">
        <v>327</v>
      </c>
      <c r="C19" t="s">
        <v>249</v>
      </c>
      <c r="D19" t="s">
        <v>250</v>
      </c>
      <c r="E19" t="s">
        <v>251</v>
      </c>
      <c r="F19" t="s">
        <v>314</v>
      </c>
      <c r="G19" t="s">
        <v>315</v>
      </c>
    </row>
    <row r="20" spans="1:7" ht="12.75">
      <c r="A20" s="174"/>
      <c r="B20" s="174"/>
      <c r="C20" t="s">
        <v>150</v>
      </c>
      <c r="D20" t="s">
        <v>150</v>
      </c>
      <c r="E20" t="s">
        <v>150</v>
      </c>
      <c r="F20" t="s">
        <v>150</v>
      </c>
      <c r="G20" t="s">
        <v>150</v>
      </c>
    </row>
    <row r="21" spans="1:7" ht="12.75">
      <c r="A21" t="s">
        <v>129</v>
      </c>
      <c r="B21" t="s">
        <v>335</v>
      </c>
      <c r="C21" s="159">
        <v>20629673000</v>
      </c>
      <c r="D21" s="159">
        <v>22359630000</v>
      </c>
      <c r="E21" s="159">
        <v>23010192000</v>
      </c>
      <c r="F21" s="159">
        <v>24607865000</v>
      </c>
      <c r="G21" s="159">
        <v>25153692000</v>
      </c>
    </row>
    <row r="22" spans="1:7" ht="12.75">
      <c r="A22" t="s">
        <v>129</v>
      </c>
      <c r="B22" t="s">
        <v>336</v>
      </c>
      <c r="C22" s="159">
        <v>7246196000</v>
      </c>
      <c r="D22" s="159">
        <v>7855235000</v>
      </c>
      <c r="E22" s="159">
        <v>8196198000</v>
      </c>
      <c r="F22" s="159">
        <v>8719448000</v>
      </c>
      <c r="G22" s="159">
        <v>9295726000</v>
      </c>
    </row>
    <row r="29" spans="3:7" ht="12.75">
      <c r="C29" s="159"/>
      <c r="D29" s="159"/>
      <c r="E29" s="159"/>
      <c r="F29" s="159"/>
      <c r="G29" s="159"/>
    </row>
    <row r="30" spans="3:7" ht="12.75">
      <c r="C30" s="159"/>
      <c r="D30" s="159"/>
      <c r="E30" s="159"/>
      <c r="F30" s="159"/>
      <c r="G30" s="15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5"/>
  <sheetViews>
    <sheetView showGridLines="0" workbookViewId="0" topLeftCell="A1">
      <selection activeCell="D761" sqref="D761"/>
    </sheetView>
  </sheetViews>
  <sheetFormatPr defaultColWidth="9.140625" defaultRowHeight="12.75"/>
  <cols>
    <col min="1" max="2" width="36.57421875" style="0" bestFit="1" customWidth="1"/>
    <col min="3" max="3" width="11.421875" style="0" bestFit="1" customWidth="1"/>
    <col min="4" max="8" width="14.421875" style="0" bestFit="1" customWidth="1"/>
  </cols>
  <sheetData>
    <row r="1" spans="1:8" ht="12.75" customHeight="1">
      <c r="A1" s="161" t="s">
        <v>451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453</v>
      </c>
    </row>
    <row r="9" spans="1:2" ht="15">
      <c r="A9" s="1" t="s">
        <v>333</v>
      </c>
      <c r="B9" s="2" t="s">
        <v>317</v>
      </c>
    </row>
    <row r="10" spans="1:2" ht="15">
      <c r="A10" s="1"/>
      <c r="B10" s="2" t="s">
        <v>318</v>
      </c>
    </row>
    <row r="11" spans="1:2" ht="15">
      <c r="A11" s="1"/>
      <c r="B11" s="2" t="s">
        <v>319</v>
      </c>
    </row>
    <row r="12" spans="1:2" ht="15">
      <c r="A12" s="1"/>
      <c r="B12" s="2" t="s">
        <v>320</v>
      </c>
    </row>
    <row r="13" spans="1:2" ht="15">
      <c r="A13" s="1"/>
      <c r="B13" s="2" t="s">
        <v>321</v>
      </c>
    </row>
    <row r="14" spans="1:2" ht="15">
      <c r="A14" s="1"/>
      <c r="B14" s="2" t="s">
        <v>322</v>
      </c>
    </row>
    <row r="15" spans="1:2" ht="15">
      <c r="A15" s="1"/>
      <c r="B15" s="2" t="s">
        <v>323</v>
      </c>
    </row>
    <row r="16" spans="1:2" ht="15">
      <c r="A16" s="1"/>
      <c r="B16" s="2" t="s">
        <v>324</v>
      </c>
    </row>
    <row r="17" spans="1:2" ht="15">
      <c r="A17" s="1"/>
      <c r="B17" s="2" t="s">
        <v>325</v>
      </c>
    </row>
    <row r="18" spans="1:8" ht="12.75">
      <c r="A18" s="174" t="s">
        <v>326</v>
      </c>
      <c r="B18" s="174" t="s">
        <v>327</v>
      </c>
      <c r="C18" s="174" t="s">
        <v>328</v>
      </c>
      <c r="D18" t="s">
        <v>249</v>
      </c>
      <c r="E18" t="s">
        <v>250</v>
      </c>
      <c r="F18" t="s">
        <v>251</v>
      </c>
      <c r="G18" t="s">
        <v>314</v>
      </c>
      <c r="H18" t="s">
        <v>315</v>
      </c>
    </row>
    <row r="19" spans="1:8" ht="12.75">
      <c r="A19" s="174"/>
      <c r="B19" s="174"/>
      <c r="C19" s="174"/>
      <c r="D19" t="s">
        <v>150</v>
      </c>
      <c r="E19" t="s">
        <v>150</v>
      </c>
      <c r="F19" t="s">
        <v>150</v>
      </c>
      <c r="G19" t="s">
        <v>150</v>
      </c>
      <c r="H19" t="s">
        <v>150</v>
      </c>
    </row>
    <row r="20" spans="1:3" ht="12.75">
      <c r="A20" t="s">
        <v>454</v>
      </c>
      <c r="B20" t="s">
        <v>616</v>
      </c>
      <c r="C20" t="s">
        <v>317</v>
      </c>
    </row>
    <row r="21" spans="1:8" ht="12.75">
      <c r="A21" t="s">
        <v>454</v>
      </c>
      <c r="B21" t="s">
        <v>616</v>
      </c>
      <c r="C21" t="s">
        <v>318</v>
      </c>
      <c r="D21" s="159">
        <v>-4647000</v>
      </c>
      <c r="E21" s="159">
        <v>-4647000</v>
      </c>
      <c r="F21" s="159">
        <v>-4647000</v>
      </c>
      <c r="G21" s="159">
        <v>-4647000</v>
      </c>
      <c r="H21" s="159">
        <v>-1813000</v>
      </c>
    </row>
    <row r="22" spans="1:3" ht="12.75">
      <c r="A22" t="s">
        <v>454</v>
      </c>
      <c r="B22" t="s">
        <v>616</v>
      </c>
      <c r="C22" t="s">
        <v>319</v>
      </c>
    </row>
    <row r="23" spans="1:3" ht="12.75">
      <c r="A23" t="s">
        <v>454</v>
      </c>
      <c r="B23" t="s">
        <v>616</v>
      </c>
      <c r="C23" t="s">
        <v>320</v>
      </c>
    </row>
    <row r="24" spans="1:3" ht="12.75">
      <c r="A24" t="s">
        <v>454</v>
      </c>
      <c r="B24" t="s">
        <v>616</v>
      </c>
      <c r="C24" t="s">
        <v>321</v>
      </c>
    </row>
    <row r="25" spans="1:3" ht="12.75">
      <c r="A25" t="s">
        <v>454</v>
      </c>
      <c r="B25" t="s">
        <v>616</v>
      </c>
      <c r="C25" t="s">
        <v>322</v>
      </c>
    </row>
    <row r="26" spans="1:3" ht="12.75">
      <c r="A26" t="s">
        <v>454</v>
      </c>
      <c r="B26" t="s">
        <v>616</v>
      </c>
      <c r="C26" t="s">
        <v>323</v>
      </c>
    </row>
    <row r="27" spans="1:3" ht="12.75">
      <c r="A27" t="s">
        <v>454</v>
      </c>
      <c r="B27" t="s">
        <v>616</v>
      </c>
      <c r="C27" t="s">
        <v>324</v>
      </c>
    </row>
    <row r="28" spans="1:3" ht="12.75">
      <c r="A28" t="s">
        <v>454</v>
      </c>
      <c r="B28" t="s">
        <v>616</v>
      </c>
      <c r="C28" t="s">
        <v>325</v>
      </c>
    </row>
    <row r="29" spans="1:3" ht="12.75">
      <c r="A29" t="s">
        <v>455</v>
      </c>
      <c r="B29" t="s">
        <v>616</v>
      </c>
      <c r="C29" t="s">
        <v>317</v>
      </c>
    </row>
    <row r="30" spans="1:3" ht="12.75">
      <c r="A30" t="s">
        <v>455</v>
      </c>
      <c r="B30" t="s">
        <v>616</v>
      </c>
      <c r="C30" t="s">
        <v>318</v>
      </c>
    </row>
    <row r="31" spans="1:7" ht="12.75">
      <c r="A31" t="s">
        <v>455</v>
      </c>
      <c r="B31" t="s">
        <v>616</v>
      </c>
      <c r="C31" t="s">
        <v>319</v>
      </c>
      <c r="D31" s="159">
        <v>-11000</v>
      </c>
      <c r="E31" s="159">
        <v>-9000</v>
      </c>
      <c r="F31" s="159">
        <v>-5000</v>
      </c>
      <c r="G31" s="159">
        <v>-5000</v>
      </c>
    </row>
    <row r="32" spans="1:3" ht="12.75">
      <c r="A32" t="s">
        <v>455</v>
      </c>
      <c r="B32" t="s">
        <v>616</v>
      </c>
      <c r="C32" t="s">
        <v>320</v>
      </c>
    </row>
    <row r="33" spans="1:3" ht="12.75">
      <c r="A33" t="s">
        <v>455</v>
      </c>
      <c r="B33" t="s">
        <v>616</v>
      </c>
      <c r="C33" t="s">
        <v>321</v>
      </c>
    </row>
    <row r="34" spans="1:3" ht="12.75">
      <c r="A34" t="s">
        <v>455</v>
      </c>
      <c r="B34" t="s">
        <v>616</v>
      </c>
      <c r="C34" t="s">
        <v>322</v>
      </c>
    </row>
    <row r="35" spans="1:3" ht="12.75">
      <c r="A35" t="s">
        <v>455</v>
      </c>
      <c r="B35" t="s">
        <v>616</v>
      </c>
      <c r="C35" t="s">
        <v>323</v>
      </c>
    </row>
    <row r="36" spans="1:3" ht="12.75">
      <c r="A36" t="s">
        <v>455</v>
      </c>
      <c r="B36" t="s">
        <v>616</v>
      </c>
      <c r="C36" t="s">
        <v>324</v>
      </c>
    </row>
    <row r="37" spans="1:3" ht="12.75">
      <c r="A37" t="s">
        <v>455</v>
      </c>
      <c r="B37" t="s">
        <v>616</v>
      </c>
      <c r="C37" t="s">
        <v>325</v>
      </c>
    </row>
    <row r="38" spans="1:3" ht="12.75">
      <c r="A38" t="s">
        <v>340</v>
      </c>
      <c r="B38" t="s">
        <v>616</v>
      </c>
      <c r="C38" t="s">
        <v>317</v>
      </c>
    </row>
    <row r="39" spans="1:3" ht="12.75">
      <c r="A39" t="s">
        <v>340</v>
      </c>
      <c r="B39" t="s">
        <v>616</v>
      </c>
      <c r="C39" t="s">
        <v>318</v>
      </c>
    </row>
    <row r="40" spans="1:8" ht="12.75">
      <c r="A40" t="s">
        <v>340</v>
      </c>
      <c r="B40" t="s">
        <v>616</v>
      </c>
      <c r="C40" t="s">
        <v>319</v>
      </c>
      <c r="D40" s="159">
        <v>-33092000</v>
      </c>
      <c r="E40" s="159">
        <v>-33520000</v>
      </c>
      <c r="F40" s="159">
        <v>-34125000</v>
      </c>
      <c r="G40" s="159">
        <v>-34766000</v>
      </c>
      <c r="H40" s="159">
        <v>-35290000</v>
      </c>
    </row>
    <row r="41" spans="1:8" ht="12.75">
      <c r="A41" t="s">
        <v>340</v>
      </c>
      <c r="B41" t="s">
        <v>616</v>
      </c>
      <c r="C41" t="s">
        <v>320</v>
      </c>
      <c r="D41" s="159">
        <v>-557000</v>
      </c>
      <c r="E41" s="159">
        <v>-582000</v>
      </c>
      <c r="F41" s="159">
        <v>-609000</v>
      </c>
      <c r="G41" s="159">
        <v>-636000</v>
      </c>
      <c r="H41" s="159">
        <v>-664000</v>
      </c>
    </row>
    <row r="42" spans="1:8" ht="12.75">
      <c r="A42" t="s">
        <v>340</v>
      </c>
      <c r="B42" t="s">
        <v>616</v>
      </c>
      <c r="C42" t="s">
        <v>321</v>
      </c>
      <c r="D42" s="159">
        <v>-8856000</v>
      </c>
      <c r="E42" s="159">
        <v>-8881000</v>
      </c>
      <c r="F42" s="159">
        <v>-9122000</v>
      </c>
      <c r="G42" s="159">
        <v>-9283000</v>
      </c>
      <c r="H42" s="159">
        <v>-9459000</v>
      </c>
    </row>
    <row r="43" spans="1:8" ht="12.75">
      <c r="A43" t="s">
        <v>340</v>
      </c>
      <c r="B43" t="s">
        <v>616</v>
      </c>
      <c r="C43" t="s">
        <v>322</v>
      </c>
      <c r="D43" s="159">
        <v>-10904000</v>
      </c>
      <c r="E43" s="159">
        <v>-11384000</v>
      </c>
      <c r="F43" s="159">
        <v>-11885000</v>
      </c>
      <c r="G43" s="159">
        <v>-12409000</v>
      </c>
      <c r="H43" s="159">
        <v>-12955000</v>
      </c>
    </row>
    <row r="44" spans="1:8" ht="12.75">
      <c r="A44" t="s">
        <v>340</v>
      </c>
      <c r="B44" t="s">
        <v>616</v>
      </c>
      <c r="C44" t="s">
        <v>323</v>
      </c>
      <c r="D44" s="159">
        <v>-4134000</v>
      </c>
      <c r="E44" s="159">
        <v>-4311000</v>
      </c>
      <c r="F44" s="159">
        <v>-4494000</v>
      </c>
      <c r="G44" s="159">
        <v>-4685000</v>
      </c>
      <c r="H44" s="159">
        <v>-4739000</v>
      </c>
    </row>
    <row r="45" spans="1:3" ht="12.75">
      <c r="A45" t="s">
        <v>340</v>
      </c>
      <c r="B45" t="s">
        <v>616</v>
      </c>
      <c r="C45" t="s">
        <v>324</v>
      </c>
    </row>
    <row r="46" spans="1:8" ht="12.75">
      <c r="A46" t="s">
        <v>340</v>
      </c>
      <c r="B46" t="s">
        <v>616</v>
      </c>
      <c r="C46" t="s">
        <v>325</v>
      </c>
      <c r="D46" s="159">
        <v>-8621000</v>
      </c>
      <c r="E46" s="159">
        <v>-8697000</v>
      </c>
      <c r="F46" s="159">
        <v>-8801000</v>
      </c>
      <c r="G46" s="159">
        <v>-8798000</v>
      </c>
      <c r="H46" s="159">
        <v>-8933000</v>
      </c>
    </row>
    <row r="47" spans="1:3" ht="12.75">
      <c r="A47" t="s">
        <v>456</v>
      </c>
      <c r="B47" t="s">
        <v>616</v>
      </c>
      <c r="C47" t="s">
        <v>317</v>
      </c>
    </row>
    <row r="48" spans="1:3" ht="12.75">
      <c r="A48" t="s">
        <v>456</v>
      </c>
      <c r="B48" t="s">
        <v>616</v>
      </c>
      <c r="C48" t="s">
        <v>318</v>
      </c>
    </row>
    <row r="49" spans="1:3" ht="12.75">
      <c r="A49" t="s">
        <v>456</v>
      </c>
      <c r="B49" t="s">
        <v>616</v>
      </c>
      <c r="C49" t="s">
        <v>319</v>
      </c>
    </row>
    <row r="50" spans="1:3" ht="12.75">
      <c r="A50" t="s">
        <v>456</v>
      </c>
      <c r="B50" t="s">
        <v>616</v>
      </c>
      <c r="C50" t="s">
        <v>320</v>
      </c>
    </row>
    <row r="51" spans="1:3" ht="12.75">
      <c r="A51" t="s">
        <v>456</v>
      </c>
      <c r="B51" t="s">
        <v>616</v>
      </c>
      <c r="C51" t="s">
        <v>321</v>
      </c>
    </row>
    <row r="52" spans="1:3" ht="12.75">
      <c r="A52" t="s">
        <v>456</v>
      </c>
      <c r="B52" t="s">
        <v>616</v>
      </c>
      <c r="C52" t="s">
        <v>322</v>
      </c>
    </row>
    <row r="53" spans="1:3" ht="12.75">
      <c r="A53" t="s">
        <v>456</v>
      </c>
      <c r="B53" t="s">
        <v>616</v>
      </c>
      <c r="C53" t="s">
        <v>323</v>
      </c>
    </row>
    <row r="54" spans="1:3" ht="12.75">
      <c r="A54" t="s">
        <v>456</v>
      </c>
      <c r="B54" t="s">
        <v>616</v>
      </c>
      <c r="C54" t="s">
        <v>324</v>
      </c>
    </row>
    <row r="55" spans="1:3" ht="12.75">
      <c r="A55" t="s">
        <v>456</v>
      </c>
      <c r="B55" t="s">
        <v>616</v>
      </c>
      <c r="C55" t="s">
        <v>325</v>
      </c>
    </row>
    <row r="56" spans="1:3" ht="12.75">
      <c r="A56" t="s">
        <v>457</v>
      </c>
      <c r="B56" t="s">
        <v>616</v>
      </c>
      <c r="C56" t="s">
        <v>317</v>
      </c>
    </row>
    <row r="57" spans="1:3" ht="12.75">
      <c r="A57" t="s">
        <v>457</v>
      </c>
      <c r="B57" t="s">
        <v>616</v>
      </c>
      <c r="C57" t="s">
        <v>318</v>
      </c>
    </row>
    <row r="58" spans="1:8" ht="12.75">
      <c r="A58" t="s">
        <v>457</v>
      </c>
      <c r="B58" t="s">
        <v>616</v>
      </c>
      <c r="C58" t="s">
        <v>319</v>
      </c>
      <c r="D58" s="159">
        <v>-910000</v>
      </c>
      <c r="E58" s="159">
        <v>-975000</v>
      </c>
      <c r="F58" s="159">
        <v>-1046000</v>
      </c>
      <c r="G58" s="159">
        <v>-1123000</v>
      </c>
      <c r="H58" s="159">
        <v>-1186000</v>
      </c>
    </row>
    <row r="59" spans="1:3" ht="12.75">
      <c r="A59" t="s">
        <v>457</v>
      </c>
      <c r="B59" t="s">
        <v>616</v>
      </c>
      <c r="C59" t="s">
        <v>320</v>
      </c>
    </row>
    <row r="60" spans="1:8" ht="12.75">
      <c r="A60" t="s">
        <v>457</v>
      </c>
      <c r="B60" t="s">
        <v>616</v>
      </c>
      <c r="C60" t="s">
        <v>321</v>
      </c>
      <c r="D60" s="159">
        <v>-553000</v>
      </c>
      <c r="E60" s="159">
        <v>-591000</v>
      </c>
      <c r="F60" s="159">
        <v>-633000</v>
      </c>
      <c r="G60" s="159">
        <v>-677000</v>
      </c>
      <c r="H60" s="159">
        <v>-721000</v>
      </c>
    </row>
    <row r="61" spans="1:8" ht="12.75">
      <c r="A61" t="s">
        <v>457</v>
      </c>
      <c r="B61" t="s">
        <v>616</v>
      </c>
      <c r="C61" t="s">
        <v>322</v>
      </c>
      <c r="D61" s="159">
        <v>-24000</v>
      </c>
      <c r="E61" s="159">
        <v>-26000</v>
      </c>
      <c r="F61" s="159">
        <v>-29000</v>
      </c>
      <c r="G61" s="159">
        <v>-32000</v>
      </c>
      <c r="H61" s="159">
        <v>-35000</v>
      </c>
    </row>
    <row r="62" spans="1:3" ht="12.75">
      <c r="A62" t="s">
        <v>457</v>
      </c>
      <c r="B62" t="s">
        <v>616</v>
      </c>
      <c r="C62" t="s">
        <v>323</v>
      </c>
    </row>
    <row r="63" spans="1:3" ht="12.75">
      <c r="A63" t="s">
        <v>457</v>
      </c>
      <c r="B63" t="s">
        <v>616</v>
      </c>
      <c r="C63" t="s">
        <v>324</v>
      </c>
    </row>
    <row r="64" spans="1:8" ht="12.75">
      <c r="A64" t="s">
        <v>457</v>
      </c>
      <c r="B64" t="s">
        <v>616</v>
      </c>
      <c r="C64" t="s">
        <v>325</v>
      </c>
      <c r="D64" s="159">
        <v>-174000</v>
      </c>
      <c r="E64" s="159">
        <v>-184000</v>
      </c>
      <c r="F64" s="159">
        <v>-194000</v>
      </c>
      <c r="G64" s="159">
        <v>-206000</v>
      </c>
      <c r="H64" s="159">
        <v>-210000</v>
      </c>
    </row>
    <row r="65" spans="1:3" ht="12.75">
      <c r="A65" t="s">
        <v>458</v>
      </c>
      <c r="B65" t="s">
        <v>616</v>
      </c>
      <c r="C65" t="s">
        <v>317</v>
      </c>
    </row>
    <row r="66" spans="1:3" ht="12.75">
      <c r="A66" t="s">
        <v>458</v>
      </c>
      <c r="B66" t="s">
        <v>616</v>
      </c>
      <c r="C66" t="s">
        <v>318</v>
      </c>
    </row>
    <row r="67" spans="1:8" ht="12.75">
      <c r="A67" t="s">
        <v>458</v>
      </c>
      <c r="B67" t="s">
        <v>616</v>
      </c>
      <c r="C67" t="s">
        <v>319</v>
      </c>
      <c r="D67" s="159">
        <v>-6034000</v>
      </c>
      <c r="E67" s="159">
        <v>-6304000</v>
      </c>
      <c r="F67" s="159">
        <v>-6589000</v>
      </c>
      <c r="G67" s="159">
        <v>-6885000</v>
      </c>
      <c r="H67" s="159">
        <v>-7195000</v>
      </c>
    </row>
    <row r="68" spans="1:8" ht="12.75">
      <c r="A68" t="s">
        <v>458</v>
      </c>
      <c r="B68" t="s">
        <v>616</v>
      </c>
      <c r="C68" t="s">
        <v>320</v>
      </c>
      <c r="D68" s="159">
        <v>-2009000</v>
      </c>
      <c r="E68" s="159">
        <v>-2099000</v>
      </c>
      <c r="F68" s="159">
        <v>-2193000</v>
      </c>
      <c r="G68" s="159">
        <v>-2292000</v>
      </c>
      <c r="H68" s="159">
        <v>-2395000</v>
      </c>
    </row>
    <row r="69" spans="1:8" ht="12.75">
      <c r="A69" t="s">
        <v>458</v>
      </c>
      <c r="B69" t="s">
        <v>616</v>
      </c>
      <c r="C69" t="s">
        <v>321</v>
      </c>
      <c r="D69" s="159">
        <v>-2220000</v>
      </c>
      <c r="E69" s="159">
        <v>-2320000</v>
      </c>
      <c r="F69" s="159">
        <v>-2424000</v>
      </c>
      <c r="G69" s="159">
        <v>-2533000</v>
      </c>
      <c r="H69" s="159">
        <v>-2647000</v>
      </c>
    </row>
    <row r="70" spans="1:8" ht="12.75">
      <c r="A70" t="s">
        <v>458</v>
      </c>
      <c r="B70" t="s">
        <v>616</v>
      </c>
      <c r="C70" t="s">
        <v>322</v>
      </c>
      <c r="D70" s="159">
        <v>-3613000</v>
      </c>
      <c r="E70" s="159">
        <v>-3776000</v>
      </c>
      <c r="F70" s="159">
        <v>-3946000</v>
      </c>
      <c r="G70" s="159">
        <v>-4123000</v>
      </c>
      <c r="H70" s="159">
        <v>-4309000</v>
      </c>
    </row>
    <row r="71" spans="1:8" ht="12.75">
      <c r="A71" t="s">
        <v>458</v>
      </c>
      <c r="B71" t="s">
        <v>616</v>
      </c>
      <c r="C71" t="s">
        <v>323</v>
      </c>
      <c r="D71" s="159">
        <v>-1618000</v>
      </c>
      <c r="E71" s="159">
        <v>-1691000</v>
      </c>
      <c r="F71" s="159">
        <v>-1766000</v>
      </c>
      <c r="G71" s="159">
        <v>-1846000</v>
      </c>
      <c r="H71" s="159">
        <v>-1929000</v>
      </c>
    </row>
    <row r="72" spans="1:3" ht="12.75">
      <c r="A72" t="s">
        <v>458</v>
      </c>
      <c r="B72" t="s">
        <v>616</v>
      </c>
      <c r="C72" t="s">
        <v>324</v>
      </c>
    </row>
    <row r="73" spans="1:8" ht="12.75">
      <c r="A73" t="s">
        <v>458</v>
      </c>
      <c r="B73" t="s">
        <v>616</v>
      </c>
      <c r="C73" t="s">
        <v>325</v>
      </c>
      <c r="D73" s="159">
        <v>-3849000</v>
      </c>
      <c r="E73" s="159">
        <v>-4022000</v>
      </c>
      <c r="F73" s="159">
        <v>-4203000</v>
      </c>
      <c r="G73" s="159">
        <v>-4392000</v>
      </c>
      <c r="H73" s="159">
        <v>-4590000</v>
      </c>
    </row>
    <row r="74" spans="1:3" ht="12.75">
      <c r="A74" t="s">
        <v>459</v>
      </c>
      <c r="B74" t="s">
        <v>616</v>
      </c>
      <c r="C74" t="s">
        <v>317</v>
      </c>
    </row>
    <row r="75" spans="1:8" ht="12.75">
      <c r="A75" t="s">
        <v>459</v>
      </c>
      <c r="B75" t="s">
        <v>616</v>
      </c>
      <c r="C75" t="s">
        <v>318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</row>
    <row r="76" spans="1:8" ht="12.75">
      <c r="A76" t="s">
        <v>459</v>
      </c>
      <c r="B76" t="s">
        <v>616</v>
      </c>
      <c r="C76" t="s">
        <v>319</v>
      </c>
      <c r="D76" s="159">
        <v>-1309000</v>
      </c>
      <c r="E76" s="159">
        <v>-1497000</v>
      </c>
      <c r="F76" s="159">
        <v>-1622000</v>
      </c>
      <c r="G76" s="159">
        <v>-1810000</v>
      </c>
      <c r="H76" s="159">
        <v>-1810000</v>
      </c>
    </row>
    <row r="77" spans="1:8" ht="12.75">
      <c r="A77" t="s">
        <v>459</v>
      </c>
      <c r="B77" t="s">
        <v>616</v>
      </c>
      <c r="C77" t="s">
        <v>320</v>
      </c>
      <c r="D77" s="159">
        <v>-329000</v>
      </c>
      <c r="E77" s="159">
        <v>-392000</v>
      </c>
      <c r="F77" s="159">
        <v>-455000</v>
      </c>
      <c r="G77" s="159">
        <v>-518000</v>
      </c>
      <c r="H77" s="159">
        <v>-518000</v>
      </c>
    </row>
    <row r="78" spans="1:8" ht="12.75">
      <c r="A78" t="s">
        <v>459</v>
      </c>
      <c r="B78" t="s">
        <v>616</v>
      </c>
      <c r="C78" t="s">
        <v>321</v>
      </c>
      <c r="D78" s="159">
        <v>-1766000</v>
      </c>
      <c r="E78" s="159">
        <v>-1766000</v>
      </c>
      <c r="F78" s="159">
        <v>-11078000</v>
      </c>
      <c r="G78" s="159">
        <v>-11453000</v>
      </c>
      <c r="H78" s="159">
        <v>-11828000</v>
      </c>
    </row>
    <row r="79" spans="1:3" ht="12.75">
      <c r="A79" t="s">
        <v>459</v>
      </c>
      <c r="B79" t="s">
        <v>616</v>
      </c>
      <c r="C79" t="s">
        <v>322</v>
      </c>
    </row>
    <row r="80" spans="1:3" ht="12.75">
      <c r="A80" t="s">
        <v>459</v>
      </c>
      <c r="B80" t="s">
        <v>616</v>
      </c>
      <c r="C80" t="s">
        <v>323</v>
      </c>
    </row>
    <row r="81" spans="1:3" ht="12.75">
      <c r="A81" t="s">
        <v>459</v>
      </c>
      <c r="B81" t="s">
        <v>616</v>
      </c>
      <c r="C81" t="s">
        <v>324</v>
      </c>
    </row>
    <row r="82" spans="1:3" ht="12.75">
      <c r="A82" t="s">
        <v>459</v>
      </c>
      <c r="B82" t="s">
        <v>616</v>
      </c>
      <c r="C82" t="s">
        <v>325</v>
      </c>
    </row>
    <row r="83" spans="1:3" ht="12.75">
      <c r="A83" t="s">
        <v>460</v>
      </c>
      <c r="B83" t="s">
        <v>616</v>
      </c>
      <c r="C83" t="s">
        <v>317</v>
      </c>
    </row>
    <row r="84" spans="1:3" ht="12.75">
      <c r="A84" t="s">
        <v>460</v>
      </c>
      <c r="B84" t="s">
        <v>616</v>
      </c>
      <c r="C84" t="s">
        <v>318</v>
      </c>
    </row>
    <row r="85" spans="1:3" ht="12.75">
      <c r="A85" t="s">
        <v>460</v>
      </c>
      <c r="B85" t="s">
        <v>616</v>
      </c>
      <c r="C85" t="s">
        <v>319</v>
      </c>
    </row>
    <row r="86" spans="1:8" ht="12.75">
      <c r="A86" t="s">
        <v>460</v>
      </c>
      <c r="B86" t="s">
        <v>616</v>
      </c>
      <c r="C86" t="s">
        <v>320</v>
      </c>
      <c r="D86" s="159">
        <v>-136000</v>
      </c>
      <c r="E86" s="159">
        <v>-136000</v>
      </c>
      <c r="F86" s="159">
        <v>-136000</v>
      </c>
      <c r="G86" s="159">
        <v>-136000</v>
      </c>
      <c r="H86" s="159">
        <v>-136000</v>
      </c>
    </row>
    <row r="87" spans="1:3" ht="12.75">
      <c r="A87" t="s">
        <v>460</v>
      </c>
      <c r="B87" t="s">
        <v>616</v>
      </c>
      <c r="C87" t="s">
        <v>321</v>
      </c>
    </row>
    <row r="88" spans="1:3" ht="12.75">
      <c r="A88" t="s">
        <v>460</v>
      </c>
      <c r="B88" t="s">
        <v>616</v>
      </c>
      <c r="C88" t="s">
        <v>322</v>
      </c>
    </row>
    <row r="89" spans="1:3" ht="12.75">
      <c r="A89" t="s">
        <v>460</v>
      </c>
      <c r="B89" t="s">
        <v>616</v>
      </c>
      <c r="C89" t="s">
        <v>323</v>
      </c>
    </row>
    <row r="90" spans="1:3" ht="12.75">
      <c r="A90" t="s">
        <v>460</v>
      </c>
      <c r="B90" t="s">
        <v>616</v>
      </c>
      <c r="C90" t="s">
        <v>324</v>
      </c>
    </row>
    <row r="91" spans="1:3" ht="12.75">
      <c r="A91" t="s">
        <v>460</v>
      </c>
      <c r="B91" t="s">
        <v>616</v>
      </c>
      <c r="C91" t="s">
        <v>325</v>
      </c>
    </row>
    <row r="92" spans="1:3" ht="12.75">
      <c r="A92" t="s">
        <v>461</v>
      </c>
      <c r="B92" t="s">
        <v>616</v>
      </c>
      <c r="C92" t="s">
        <v>317</v>
      </c>
    </row>
    <row r="93" spans="1:8" ht="12.75">
      <c r="A93" t="s">
        <v>461</v>
      </c>
      <c r="B93" t="s">
        <v>616</v>
      </c>
      <c r="C93" t="s">
        <v>318</v>
      </c>
      <c r="D93" s="159">
        <v>-6561000</v>
      </c>
      <c r="E93" s="159">
        <v>-6769000</v>
      </c>
      <c r="F93" s="159">
        <v>-7025000</v>
      </c>
      <c r="G93" s="159">
        <v>-7258000</v>
      </c>
      <c r="H93" s="159">
        <v>-7368000</v>
      </c>
    </row>
    <row r="94" spans="1:3" ht="12.75">
      <c r="A94" t="s">
        <v>461</v>
      </c>
      <c r="B94" t="s">
        <v>616</v>
      </c>
      <c r="C94" t="s">
        <v>319</v>
      </c>
    </row>
    <row r="95" spans="1:8" ht="12.75">
      <c r="A95" t="s">
        <v>461</v>
      </c>
      <c r="B95" t="s">
        <v>616</v>
      </c>
      <c r="C95" t="s">
        <v>320</v>
      </c>
      <c r="D95" s="159">
        <v>-2434000</v>
      </c>
      <c r="E95" s="159">
        <v>-2549000</v>
      </c>
      <c r="F95" s="159">
        <v>-2671000</v>
      </c>
      <c r="G95" s="159">
        <v>-2798000</v>
      </c>
      <c r="H95" s="159">
        <v>-2932000</v>
      </c>
    </row>
    <row r="96" spans="1:3" ht="12.75">
      <c r="A96" t="s">
        <v>461</v>
      </c>
      <c r="B96" t="s">
        <v>616</v>
      </c>
      <c r="C96" t="s">
        <v>321</v>
      </c>
    </row>
    <row r="97" spans="1:3" ht="12.75">
      <c r="A97" t="s">
        <v>461</v>
      </c>
      <c r="B97" t="s">
        <v>616</v>
      </c>
      <c r="C97" t="s">
        <v>322</v>
      </c>
    </row>
    <row r="98" spans="1:3" ht="12.75">
      <c r="A98" t="s">
        <v>461</v>
      </c>
      <c r="B98" t="s">
        <v>616</v>
      </c>
      <c r="C98" t="s">
        <v>323</v>
      </c>
    </row>
    <row r="99" spans="1:3" ht="12.75">
      <c r="A99" t="s">
        <v>461</v>
      </c>
      <c r="B99" t="s">
        <v>616</v>
      </c>
      <c r="C99" t="s">
        <v>324</v>
      </c>
    </row>
    <row r="100" spans="1:3" ht="12.75">
      <c r="A100" t="s">
        <v>461</v>
      </c>
      <c r="B100" t="s">
        <v>616</v>
      </c>
      <c r="C100" t="s">
        <v>325</v>
      </c>
    </row>
    <row r="101" spans="1:3" ht="12.75">
      <c r="A101" t="s">
        <v>462</v>
      </c>
      <c r="B101" t="s">
        <v>616</v>
      </c>
      <c r="C101" t="s">
        <v>317</v>
      </c>
    </row>
    <row r="102" spans="1:3" ht="12.75">
      <c r="A102" t="s">
        <v>462</v>
      </c>
      <c r="B102" t="s">
        <v>616</v>
      </c>
      <c r="C102" t="s">
        <v>318</v>
      </c>
    </row>
    <row r="103" spans="1:3" ht="12.75">
      <c r="A103" t="s">
        <v>462</v>
      </c>
      <c r="B103" t="s">
        <v>616</v>
      </c>
      <c r="C103" t="s">
        <v>319</v>
      </c>
    </row>
    <row r="104" spans="1:3" ht="12.75">
      <c r="A104" t="s">
        <v>462</v>
      </c>
      <c r="B104" t="s">
        <v>616</v>
      </c>
      <c r="C104" t="s">
        <v>320</v>
      </c>
    </row>
    <row r="105" spans="1:3" ht="12.75">
      <c r="A105" t="s">
        <v>462</v>
      </c>
      <c r="B105" t="s">
        <v>616</v>
      </c>
      <c r="C105" t="s">
        <v>321</v>
      </c>
    </row>
    <row r="106" spans="1:3" ht="12.75">
      <c r="A106" t="s">
        <v>462</v>
      </c>
      <c r="B106" t="s">
        <v>616</v>
      </c>
      <c r="C106" t="s">
        <v>322</v>
      </c>
    </row>
    <row r="107" spans="1:3" ht="12.75">
      <c r="A107" t="s">
        <v>462</v>
      </c>
      <c r="B107" t="s">
        <v>616</v>
      </c>
      <c r="C107" t="s">
        <v>323</v>
      </c>
    </row>
    <row r="108" spans="1:3" ht="12.75">
      <c r="A108" t="s">
        <v>462</v>
      </c>
      <c r="B108" t="s">
        <v>616</v>
      </c>
      <c r="C108" t="s">
        <v>324</v>
      </c>
    </row>
    <row r="109" spans="1:3" ht="12.75">
      <c r="A109" t="s">
        <v>462</v>
      </c>
      <c r="B109" t="s">
        <v>616</v>
      </c>
      <c r="C109" t="s">
        <v>325</v>
      </c>
    </row>
    <row r="110" spans="1:3" ht="12.75">
      <c r="A110" t="s">
        <v>463</v>
      </c>
      <c r="B110" t="s">
        <v>616</v>
      </c>
      <c r="C110" t="s">
        <v>317</v>
      </c>
    </row>
    <row r="111" spans="1:3" ht="12.75">
      <c r="A111" t="s">
        <v>463</v>
      </c>
      <c r="B111" t="s">
        <v>616</v>
      </c>
      <c r="C111" t="s">
        <v>318</v>
      </c>
    </row>
    <row r="112" spans="1:8" ht="12.75">
      <c r="A112" t="s">
        <v>463</v>
      </c>
      <c r="B112" t="s">
        <v>616</v>
      </c>
      <c r="C112" t="s">
        <v>319</v>
      </c>
      <c r="D112" s="159">
        <v>-96000</v>
      </c>
      <c r="E112" s="159">
        <v>-96000</v>
      </c>
      <c r="F112" s="159">
        <v>-93000</v>
      </c>
      <c r="G112" s="159">
        <v>-83000</v>
      </c>
      <c r="H112" s="159">
        <v>-61000</v>
      </c>
    </row>
    <row r="113" spans="1:3" ht="12.75">
      <c r="A113" t="s">
        <v>463</v>
      </c>
      <c r="B113" t="s">
        <v>616</v>
      </c>
      <c r="C113" t="s">
        <v>320</v>
      </c>
    </row>
    <row r="114" spans="1:3" ht="12.75">
      <c r="A114" t="s">
        <v>463</v>
      </c>
      <c r="B114" t="s">
        <v>616</v>
      </c>
      <c r="C114" t="s">
        <v>321</v>
      </c>
    </row>
    <row r="115" spans="1:3" ht="12.75">
      <c r="A115" t="s">
        <v>463</v>
      </c>
      <c r="B115" t="s">
        <v>616</v>
      </c>
      <c r="C115" t="s">
        <v>322</v>
      </c>
    </row>
    <row r="116" spans="1:3" ht="12.75">
      <c r="A116" t="s">
        <v>463</v>
      </c>
      <c r="B116" t="s">
        <v>616</v>
      </c>
      <c r="C116" t="s">
        <v>323</v>
      </c>
    </row>
    <row r="117" spans="1:8" ht="12.75">
      <c r="A117" t="s">
        <v>463</v>
      </c>
      <c r="B117" t="s">
        <v>616</v>
      </c>
      <c r="C117" t="s">
        <v>324</v>
      </c>
      <c r="D117" s="159">
        <v>-96000</v>
      </c>
      <c r="E117" s="159">
        <v>-96000</v>
      </c>
      <c r="F117" s="159">
        <v>-93000</v>
      </c>
      <c r="G117" s="159">
        <v>-83000</v>
      </c>
      <c r="H117" s="159">
        <v>-61000</v>
      </c>
    </row>
    <row r="118" spans="1:8" ht="12.75">
      <c r="A118" t="s">
        <v>463</v>
      </c>
      <c r="B118" t="s">
        <v>616</v>
      </c>
      <c r="C118" t="s">
        <v>325</v>
      </c>
      <c r="D118" s="159">
        <v>-383000</v>
      </c>
      <c r="E118" s="159">
        <v>-382000</v>
      </c>
      <c r="F118" s="159">
        <v>-384000</v>
      </c>
      <c r="G118" s="159">
        <v>-386000</v>
      </c>
      <c r="H118" s="159">
        <v>-389000</v>
      </c>
    </row>
    <row r="119" spans="1:3" ht="12.75">
      <c r="A119" t="s">
        <v>662</v>
      </c>
      <c r="B119" t="s">
        <v>616</v>
      </c>
      <c r="C119" t="s">
        <v>317</v>
      </c>
    </row>
    <row r="120" spans="1:3" ht="12.75">
      <c r="A120" t="s">
        <v>662</v>
      </c>
      <c r="B120" t="s">
        <v>616</v>
      </c>
      <c r="C120" t="s">
        <v>318</v>
      </c>
    </row>
    <row r="121" spans="1:3" ht="12.75">
      <c r="A121" t="s">
        <v>662</v>
      </c>
      <c r="B121" t="s">
        <v>616</v>
      </c>
      <c r="C121" t="s">
        <v>319</v>
      </c>
    </row>
    <row r="122" spans="1:3" ht="12.75">
      <c r="A122" t="s">
        <v>662</v>
      </c>
      <c r="B122" t="s">
        <v>616</v>
      </c>
      <c r="C122" t="s">
        <v>320</v>
      </c>
    </row>
    <row r="123" spans="1:3" ht="12.75">
      <c r="A123" t="s">
        <v>662</v>
      </c>
      <c r="B123" t="s">
        <v>616</v>
      </c>
      <c r="C123" t="s">
        <v>321</v>
      </c>
    </row>
    <row r="124" spans="1:3" ht="12.75">
      <c r="A124" t="s">
        <v>662</v>
      </c>
      <c r="B124" t="s">
        <v>616</v>
      </c>
      <c r="C124" t="s">
        <v>322</v>
      </c>
    </row>
    <row r="125" spans="1:3" ht="12.75">
      <c r="A125" t="s">
        <v>662</v>
      </c>
      <c r="B125" t="s">
        <v>616</v>
      </c>
      <c r="C125" t="s">
        <v>323</v>
      </c>
    </row>
    <row r="126" spans="1:3" ht="12.75">
      <c r="A126" t="s">
        <v>662</v>
      </c>
      <c r="B126" t="s">
        <v>616</v>
      </c>
      <c r="C126" t="s">
        <v>324</v>
      </c>
    </row>
    <row r="127" spans="1:3" ht="12.75">
      <c r="A127" t="s">
        <v>662</v>
      </c>
      <c r="B127" t="s">
        <v>616</v>
      </c>
      <c r="C127" t="s">
        <v>325</v>
      </c>
    </row>
    <row r="128" spans="1:3" ht="12.75">
      <c r="A128" t="s">
        <v>464</v>
      </c>
      <c r="B128" t="s">
        <v>616</v>
      </c>
      <c r="C128" t="s">
        <v>317</v>
      </c>
    </row>
    <row r="129" spans="1:8" ht="12.75">
      <c r="A129" t="s">
        <v>464</v>
      </c>
      <c r="B129" t="s">
        <v>616</v>
      </c>
      <c r="C129" t="s">
        <v>318</v>
      </c>
      <c r="D129" s="159">
        <v>0</v>
      </c>
      <c r="E129" s="159">
        <v>0</v>
      </c>
      <c r="F129" s="159">
        <v>0</v>
      </c>
      <c r="G129" s="159">
        <v>0</v>
      </c>
      <c r="H129" s="159">
        <v>0</v>
      </c>
    </row>
    <row r="130" spans="1:8" ht="12.75">
      <c r="A130" t="s">
        <v>464</v>
      </c>
      <c r="B130" t="s">
        <v>616</v>
      </c>
      <c r="C130" t="s">
        <v>319</v>
      </c>
      <c r="D130" s="159">
        <v>-4791000</v>
      </c>
      <c r="E130" s="159">
        <v>-5191000</v>
      </c>
      <c r="F130" s="159">
        <v>-5585000</v>
      </c>
      <c r="G130" s="159">
        <v>-6019000</v>
      </c>
      <c r="H130" s="159">
        <v>-4602000</v>
      </c>
    </row>
    <row r="131" spans="1:3" ht="12.75">
      <c r="A131" t="s">
        <v>464</v>
      </c>
      <c r="B131" t="s">
        <v>616</v>
      </c>
      <c r="C131" t="s">
        <v>320</v>
      </c>
    </row>
    <row r="132" spans="1:8" ht="12.75">
      <c r="A132" t="s">
        <v>464</v>
      </c>
      <c r="B132" t="s">
        <v>616</v>
      </c>
      <c r="C132" t="s">
        <v>321</v>
      </c>
      <c r="D132" s="159">
        <v>-1070000</v>
      </c>
      <c r="E132" s="159">
        <v>-1175000</v>
      </c>
      <c r="F132" s="159">
        <v>-1273000</v>
      </c>
      <c r="G132" s="159">
        <v>-1380000</v>
      </c>
      <c r="H132" s="159">
        <v>-1072000</v>
      </c>
    </row>
    <row r="133" spans="1:3" ht="12.75">
      <c r="A133" t="s">
        <v>464</v>
      </c>
      <c r="B133" t="s">
        <v>616</v>
      </c>
      <c r="C133" t="s">
        <v>322</v>
      </c>
    </row>
    <row r="134" spans="1:3" ht="12.75">
      <c r="A134" t="s">
        <v>464</v>
      </c>
      <c r="B134" t="s">
        <v>616</v>
      </c>
      <c r="C134" t="s">
        <v>323</v>
      </c>
    </row>
    <row r="135" spans="1:3" ht="12.75">
      <c r="A135" t="s">
        <v>464</v>
      </c>
      <c r="B135" t="s">
        <v>616</v>
      </c>
      <c r="C135" t="s">
        <v>324</v>
      </c>
    </row>
    <row r="136" spans="1:8" ht="12.75">
      <c r="A136" t="s">
        <v>464</v>
      </c>
      <c r="B136" t="s">
        <v>616</v>
      </c>
      <c r="C136" t="s">
        <v>325</v>
      </c>
      <c r="D136" s="159">
        <v>0</v>
      </c>
      <c r="E136" s="159">
        <v>0</v>
      </c>
      <c r="F136" s="159">
        <v>0</v>
      </c>
      <c r="G136" s="159">
        <v>0</v>
      </c>
      <c r="H136" s="159">
        <v>0</v>
      </c>
    </row>
    <row r="137" spans="1:3" ht="12.75">
      <c r="A137" t="s">
        <v>465</v>
      </c>
      <c r="B137" t="s">
        <v>616</v>
      </c>
      <c r="C137" t="s">
        <v>317</v>
      </c>
    </row>
    <row r="138" spans="1:3" ht="12.75">
      <c r="A138" t="s">
        <v>465</v>
      </c>
      <c r="B138" t="s">
        <v>616</v>
      </c>
      <c r="C138" t="s">
        <v>318</v>
      </c>
    </row>
    <row r="139" spans="1:3" ht="12.75">
      <c r="A139" t="s">
        <v>465</v>
      </c>
      <c r="B139" t="s">
        <v>616</v>
      </c>
      <c r="C139" t="s">
        <v>319</v>
      </c>
    </row>
    <row r="140" spans="1:3" ht="12.75">
      <c r="A140" t="s">
        <v>465</v>
      </c>
      <c r="B140" t="s">
        <v>616</v>
      </c>
      <c r="C140" t="s">
        <v>320</v>
      </c>
    </row>
    <row r="141" spans="1:3" ht="12.75">
      <c r="A141" t="s">
        <v>465</v>
      </c>
      <c r="B141" t="s">
        <v>616</v>
      </c>
      <c r="C141" t="s">
        <v>321</v>
      </c>
    </row>
    <row r="142" spans="1:3" ht="12.75">
      <c r="A142" t="s">
        <v>465</v>
      </c>
      <c r="B142" t="s">
        <v>616</v>
      </c>
      <c r="C142" t="s">
        <v>322</v>
      </c>
    </row>
    <row r="143" spans="1:3" ht="12.75">
      <c r="A143" t="s">
        <v>465</v>
      </c>
      <c r="B143" t="s">
        <v>616</v>
      </c>
      <c r="C143" t="s">
        <v>323</v>
      </c>
    </row>
    <row r="144" spans="1:3" ht="12.75">
      <c r="A144" t="s">
        <v>465</v>
      </c>
      <c r="B144" t="s">
        <v>616</v>
      </c>
      <c r="C144" t="s">
        <v>324</v>
      </c>
    </row>
    <row r="145" spans="1:3" ht="12.75">
      <c r="A145" t="s">
        <v>465</v>
      </c>
      <c r="B145" t="s">
        <v>616</v>
      </c>
      <c r="C145" t="s">
        <v>325</v>
      </c>
    </row>
    <row r="146" spans="1:3" ht="12.75">
      <c r="A146" t="s">
        <v>466</v>
      </c>
      <c r="B146" t="s">
        <v>616</v>
      </c>
      <c r="C146" t="s">
        <v>317</v>
      </c>
    </row>
    <row r="147" spans="1:3" ht="12.75">
      <c r="A147" t="s">
        <v>466</v>
      </c>
      <c r="B147" t="s">
        <v>616</v>
      </c>
      <c r="C147" t="s">
        <v>318</v>
      </c>
    </row>
    <row r="148" spans="1:3" ht="12.75">
      <c r="A148" t="s">
        <v>466</v>
      </c>
      <c r="B148" t="s">
        <v>616</v>
      </c>
      <c r="C148" t="s">
        <v>319</v>
      </c>
    </row>
    <row r="149" spans="1:3" ht="12.75">
      <c r="A149" t="s">
        <v>466</v>
      </c>
      <c r="B149" t="s">
        <v>616</v>
      </c>
      <c r="C149" t="s">
        <v>320</v>
      </c>
    </row>
    <row r="150" spans="1:3" ht="12.75">
      <c r="A150" t="s">
        <v>466</v>
      </c>
      <c r="B150" t="s">
        <v>616</v>
      </c>
      <c r="C150" t="s">
        <v>321</v>
      </c>
    </row>
    <row r="151" spans="1:7" ht="12.75">
      <c r="A151" t="s">
        <v>466</v>
      </c>
      <c r="B151" t="s">
        <v>616</v>
      </c>
      <c r="C151" t="s">
        <v>322</v>
      </c>
      <c r="D151" s="159">
        <v>-1084000</v>
      </c>
      <c r="E151" s="159">
        <v>-1207000</v>
      </c>
      <c r="F151" s="159">
        <v>-1276000</v>
      </c>
      <c r="G151" s="159">
        <v>-1354000</v>
      </c>
    </row>
    <row r="152" spans="1:3" ht="12.75">
      <c r="A152" t="s">
        <v>466</v>
      </c>
      <c r="B152" t="s">
        <v>616</v>
      </c>
      <c r="C152" t="s">
        <v>323</v>
      </c>
    </row>
    <row r="153" spans="1:3" ht="12.75">
      <c r="A153" t="s">
        <v>466</v>
      </c>
      <c r="B153" t="s">
        <v>616</v>
      </c>
      <c r="C153" t="s">
        <v>324</v>
      </c>
    </row>
    <row r="154" spans="1:3" ht="12.75">
      <c r="A154" t="s">
        <v>466</v>
      </c>
      <c r="B154" t="s">
        <v>616</v>
      </c>
      <c r="C154" t="s">
        <v>325</v>
      </c>
    </row>
    <row r="155" spans="1:3" ht="12.75">
      <c r="A155" t="s">
        <v>468</v>
      </c>
      <c r="B155" t="s">
        <v>616</v>
      </c>
      <c r="C155" t="s">
        <v>317</v>
      </c>
    </row>
    <row r="156" spans="1:3" ht="12.75">
      <c r="A156" t="s">
        <v>468</v>
      </c>
      <c r="B156" t="s">
        <v>616</v>
      </c>
      <c r="C156" t="s">
        <v>318</v>
      </c>
    </row>
    <row r="157" spans="1:8" ht="12.75">
      <c r="A157" t="s">
        <v>468</v>
      </c>
      <c r="B157" t="s">
        <v>616</v>
      </c>
      <c r="C157" t="s">
        <v>319</v>
      </c>
      <c r="D157" s="159">
        <v>-497000</v>
      </c>
      <c r="E157" s="159">
        <v>-515000</v>
      </c>
      <c r="F157" s="159">
        <v>-534000</v>
      </c>
      <c r="G157" s="159">
        <v>-417000</v>
      </c>
      <c r="H157" s="159">
        <v>-292000</v>
      </c>
    </row>
    <row r="158" spans="1:3" ht="12.75">
      <c r="A158" t="s">
        <v>468</v>
      </c>
      <c r="B158" t="s">
        <v>616</v>
      </c>
      <c r="C158" t="s">
        <v>320</v>
      </c>
    </row>
    <row r="159" spans="1:3" ht="12.75">
      <c r="A159" t="s">
        <v>468</v>
      </c>
      <c r="B159" t="s">
        <v>616</v>
      </c>
      <c r="C159" t="s">
        <v>321</v>
      </c>
    </row>
    <row r="160" spans="1:4" ht="12.75">
      <c r="A160" t="s">
        <v>468</v>
      </c>
      <c r="B160" t="s">
        <v>616</v>
      </c>
      <c r="C160" t="s">
        <v>322</v>
      </c>
      <c r="D160" s="159">
        <v>-27000</v>
      </c>
    </row>
    <row r="161" spans="1:7" ht="12.75">
      <c r="A161" t="s">
        <v>468</v>
      </c>
      <c r="B161" t="s">
        <v>616</v>
      </c>
      <c r="C161" t="s">
        <v>323</v>
      </c>
      <c r="D161" s="159">
        <v>-14000</v>
      </c>
      <c r="E161" s="159">
        <v>-6000</v>
      </c>
      <c r="F161" s="159">
        <v>-6000</v>
      </c>
      <c r="G161" s="159">
        <v>-6000</v>
      </c>
    </row>
    <row r="162" spans="1:8" ht="12.75">
      <c r="A162" t="s">
        <v>468</v>
      </c>
      <c r="B162" t="s">
        <v>616</v>
      </c>
      <c r="C162" t="s">
        <v>324</v>
      </c>
      <c r="D162" s="159">
        <v>-529000</v>
      </c>
      <c r="E162" s="159">
        <v>-549000</v>
      </c>
      <c r="F162" s="159">
        <v>-569000</v>
      </c>
      <c r="G162" s="159">
        <v>-450000</v>
      </c>
      <c r="H162" s="159">
        <v>-328000</v>
      </c>
    </row>
    <row r="163" spans="1:3" ht="12.75">
      <c r="A163" t="s">
        <v>468</v>
      </c>
      <c r="B163" t="s">
        <v>616</v>
      </c>
      <c r="C163" t="s">
        <v>325</v>
      </c>
    </row>
    <row r="165" spans="2:8" ht="15">
      <c r="B165" s="173" t="s">
        <v>419</v>
      </c>
      <c r="D165">
        <f>SUM(D20:D164)</f>
        <v>-112948000</v>
      </c>
      <c r="E165">
        <f>SUM(E20:E164)</f>
        <v>-116345000</v>
      </c>
      <c r="F165">
        <f>SUM(F20:F164)</f>
        <v>-129511000</v>
      </c>
      <c r="G165">
        <f>SUM(G20:G164)</f>
        <v>-133489000</v>
      </c>
      <c r="H165">
        <f>SUM(H20:H164)</f>
        <v>-130467000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17.28125" style="0" bestFit="1" customWidth="1"/>
    <col min="2" max="2" width="36.57421875" style="0" bestFit="1" customWidth="1"/>
    <col min="3" max="6" width="15.421875" style="0" bestFit="1" customWidth="1"/>
    <col min="7" max="7" width="14.421875" style="0" bestFit="1" customWidth="1"/>
  </cols>
  <sheetData>
    <row r="1" spans="1:7" ht="12.75" customHeight="1">
      <c r="A1" s="328" t="s">
        <v>133</v>
      </c>
      <c r="B1" s="329"/>
      <c r="C1" s="329"/>
      <c r="D1" s="329"/>
      <c r="E1" s="329"/>
      <c r="F1" s="329"/>
      <c r="G1" s="329"/>
    </row>
    <row r="2" spans="1:2" ht="15">
      <c r="A2" s="1" t="s">
        <v>330</v>
      </c>
      <c r="B2" t="s">
        <v>150</v>
      </c>
    </row>
    <row r="3" spans="1:2" ht="15">
      <c r="A3" s="330" t="s">
        <v>331</v>
      </c>
      <c r="B3" s="2" t="s">
        <v>249</v>
      </c>
    </row>
    <row r="4" spans="1:2" ht="15">
      <c r="A4" s="330"/>
      <c r="B4" s="2" t="s">
        <v>250</v>
      </c>
    </row>
    <row r="5" spans="1:2" ht="15">
      <c r="A5" s="330"/>
      <c r="B5" s="2" t="s">
        <v>251</v>
      </c>
    </row>
    <row r="6" spans="1:2" ht="15">
      <c r="A6" s="330"/>
      <c r="B6" s="2" t="s">
        <v>314</v>
      </c>
    </row>
    <row r="7" spans="1:2" ht="15">
      <c r="A7" s="330"/>
      <c r="B7" s="2" t="s">
        <v>315</v>
      </c>
    </row>
    <row r="8" spans="1:2" ht="30">
      <c r="A8" s="1" t="s">
        <v>332</v>
      </c>
      <c r="B8" s="2" t="s">
        <v>453</v>
      </c>
    </row>
    <row r="9" spans="1:2" ht="15">
      <c r="A9" s="330" t="s">
        <v>333</v>
      </c>
      <c r="B9" s="2" t="s">
        <v>317</v>
      </c>
    </row>
    <row r="10" spans="1:2" ht="15">
      <c r="A10" s="330"/>
      <c r="B10" s="2" t="s">
        <v>318</v>
      </c>
    </row>
    <row r="11" spans="1:2" ht="15">
      <c r="A11" s="330"/>
      <c r="B11" s="2" t="s">
        <v>319</v>
      </c>
    </row>
    <row r="12" spans="1:2" ht="15">
      <c r="A12" s="330"/>
      <c r="B12" s="2" t="s">
        <v>320</v>
      </c>
    </row>
    <row r="13" spans="1:2" ht="15">
      <c r="A13" s="330"/>
      <c r="B13" s="2" t="s">
        <v>321</v>
      </c>
    </row>
    <row r="14" spans="1:2" ht="15">
      <c r="A14" s="330"/>
      <c r="B14" s="2" t="s">
        <v>322</v>
      </c>
    </row>
    <row r="15" spans="1:2" ht="15">
      <c r="A15" s="330"/>
      <c r="B15" s="2" t="s">
        <v>323</v>
      </c>
    </row>
    <row r="16" spans="1:2" ht="15">
      <c r="A16" s="330"/>
      <c r="B16" s="2" t="s">
        <v>324</v>
      </c>
    </row>
    <row r="17" spans="1:2" ht="15">
      <c r="A17" s="330"/>
      <c r="B17" s="2" t="s">
        <v>325</v>
      </c>
    </row>
    <row r="18" spans="1:7" ht="12.75">
      <c r="A18" s="331" t="s">
        <v>326</v>
      </c>
      <c r="B18" s="331" t="s">
        <v>327</v>
      </c>
      <c r="C18" t="s">
        <v>249</v>
      </c>
      <c r="D18" t="s">
        <v>250</v>
      </c>
      <c r="E18" t="s">
        <v>251</v>
      </c>
      <c r="F18" t="s">
        <v>314</v>
      </c>
      <c r="G18" t="s">
        <v>315</v>
      </c>
    </row>
    <row r="19" spans="1:7" ht="12.75">
      <c r="A19" s="331"/>
      <c r="B19" s="331"/>
      <c r="C19" t="s">
        <v>150</v>
      </c>
      <c r="D19" t="s">
        <v>150</v>
      </c>
      <c r="E19" t="s">
        <v>150</v>
      </c>
      <c r="F19" t="s">
        <v>150</v>
      </c>
      <c r="G19" t="s">
        <v>150</v>
      </c>
    </row>
    <row r="20" spans="1:7" ht="12.75">
      <c r="A20" t="s">
        <v>129</v>
      </c>
      <c r="B20" t="s">
        <v>616</v>
      </c>
      <c r="C20" s="159">
        <v>-112948000</v>
      </c>
      <c r="D20" s="159">
        <v>-116345000</v>
      </c>
      <c r="E20" s="159">
        <v>-129511000</v>
      </c>
      <c r="F20" s="159">
        <v>-133489000</v>
      </c>
      <c r="G20" s="159">
        <v>-130467000</v>
      </c>
    </row>
  </sheetData>
  <mergeCells count="5">
    <mergeCell ref="A1:G1"/>
    <mergeCell ref="A3:A7"/>
    <mergeCell ref="A9:A17"/>
    <mergeCell ref="A18:A19"/>
    <mergeCell ref="B18:B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5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28.421875" style="0" bestFit="1" customWidth="1"/>
    <col min="2" max="2" width="36.57421875" style="0" bestFit="1" customWidth="1"/>
    <col min="3" max="3" width="11.421875" style="0" bestFit="1" customWidth="1"/>
    <col min="4" max="4" width="14.421875" style="0" bestFit="1" customWidth="1"/>
    <col min="5" max="8" width="12.7109375" style="0" bestFit="1" customWidth="1"/>
  </cols>
  <sheetData>
    <row r="1" spans="1:8" ht="12.75" customHeight="1">
      <c r="A1" s="161" t="s">
        <v>248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316</v>
      </c>
    </row>
    <row r="9" spans="1:2" ht="15">
      <c r="A9" s="1" t="s">
        <v>333</v>
      </c>
      <c r="B9" s="2" t="s">
        <v>317</v>
      </c>
    </row>
    <row r="10" spans="1:2" ht="15">
      <c r="A10" s="1"/>
      <c r="B10" s="2" t="s">
        <v>318</v>
      </c>
    </row>
    <row r="11" spans="1:2" ht="15">
      <c r="A11" s="1"/>
      <c r="B11" s="2" t="s">
        <v>319</v>
      </c>
    </row>
    <row r="12" spans="1:2" ht="15">
      <c r="A12" s="1"/>
      <c r="B12" s="2" t="s">
        <v>320</v>
      </c>
    </row>
    <row r="13" spans="1:2" ht="15">
      <c r="A13" s="1"/>
      <c r="B13" s="2" t="s">
        <v>321</v>
      </c>
    </row>
    <row r="14" spans="1:2" ht="15">
      <c r="A14" s="1"/>
      <c r="B14" s="2" t="s">
        <v>322</v>
      </c>
    </row>
    <row r="15" spans="1:2" ht="15">
      <c r="A15" s="1"/>
      <c r="B15" s="2" t="s">
        <v>323</v>
      </c>
    </row>
    <row r="16" spans="1:2" ht="15">
      <c r="A16" s="1"/>
      <c r="B16" s="2" t="s">
        <v>324</v>
      </c>
    </row>
    <row r="17" spans="1:2" ht="15">
      <c r="A17" s="1"/>
      <c r="B17" s="2" t="s">
        <v>325</v>
      </c>
    </row>
    <row r="18" spans="1:8" ht="12.75">
      <c r="A18" s="174" t="s">
        <v>326</v>
      </c>
      <c r="B18" s="174" t="s">
        <v>327</v>
      </c>
      <c r="C18" s="174" t="s">
        <v>328</v>
      </c>
      <c r="D18" t="s">
        <v>249</v>
      </c>
      <c r="E18" t="s">
        <v>250</v>
      </c>
      <c r="F18" t="s">
        <v>251</v>
      </c>
      <c r="G18" t="s">
        <v>314</v>
      </c>
      <c r="H18" t="s">
        <v>315</v>
      </c>
    </row>
    <row r="19" spans="1:8" ht="12.75">
      <c r="A19" s="174"/>
      <c r="B19" s="174"/>
      <c r="C19" s="174"/>
      <c r="D19" t="s">
        <v>150</v>
      </c>
      <c r="E19" t="s">
        <v>150</v>
      </c>
      <c r="F19" t="s">
        <v>150</v>
      </c>
      <c r="G19" t="s">
        <v>150</v>
      </c>
      <c r="H19" t="s">
        <v>150</v>
      </c>
    </row>
    <row r="20" spans="1:3" ht="12.75">
      <c r="A20" t="s">
        <v>329</v>
      </c>
      <c r="B20" t="s">
        <v>615</v>
      </c>
      <c r="C20" t="s">
        <v>317</v>
      </c>
    </row>
    <row r="21" spans="1:4" ht="12.75">
      <c r="A21" t="s">
        <v>329</v>
      </c>
      <c r="B21" t="s">
        <v>615</v>
      </c>
      <c r="C21" t="s">
        <v>318</v>
      </c>
      <c r="D21" s="159">
        <v>0</v>
      </c>
    </row>
    <row r="22" spans="1:8" ht="12.75">
      <c r="A22" t="s">
        <v>329</v>
      </c>
      <c r="B22" t="s">
        <v>615</v>
      </c>
      <c r="C22" t="s">
        <v>319</v>
      </c>
      <c r="D22" s="159">
        <v>5000000</v>
      </c>
      <c r="E22" s="159">
        <v>1500000</v>
      </c>
      <c r="F22" s="159">
        <v>1500000</v>
      </c>
      <c r="G22" s="159">
        <v>1500000</v>
      </c>
      <c r="H22" s="159">
        <v>1500000</v>
      </c>
    </row>
    <row r="23" spans="1:8" ht="12.75">
      <c r="A23" t="s">
        <v>329</v>
      </c>
      <c r="B23" t="s">
        <v>615</v>
      </c>
      <c r="C23" t="s">
        <v>320</v>
      </c>
      <c r="D23" s="159">
        <v>500000</v>
      </c>
      <c r="E23" s="159">
        <v>500000</v>
      </c>
      <c r="F23" s="159">
        <v>500000</v>
      </c>
      <c r="G23" s="159">
        <v>500000</v>
      </c>
      <c r="H23" s="159">
        <v>500000</v>
      </c>
    </row>
    <row r="24" spans="1:8" ht="12.75">
      <c r="A24" t="s">
        <v>329</v>
      </c>
      <c r="B24" t="s">
        <v>615</v>
      </c>
      <c r="C24" t="s">
        <v>321</v>
      </c>
      <c r="D24" s="159">
        <v>74500000</v>
      </c>
      <c r="E24" s="159">
        <v>3000000</v>
      </c>
      <c r="F24" s="159">
        <v>3000000</v>
      </c>
      <c r="G24" s="159">
        <v>3000000</v>
      </c>
      <c r="H24" s="159">
        <v>3000000</v>
      </c>
    </row>
    <row r="25" spans="1:3" ht="12.75">
      <c r="A25" t="s">
        <v>329</v>
      </c>
      <c r="B25" t="s">
        <v>615</v>
      </c>
      <c r="C25" t="s">
        <v>322</v>
      </c>
    </row>
    <row r="26" spans="1:3" ht="12.75">
      <c r="A26" t="s">
        <v>329</v>
      </c>
      <c r="B26" t="s">
        <v>615</v>
      </c>
      <c r="C26" t="s">
        <v>323</v>
      </c>
    </row>
    <row r="27" spans="1:3" ht="12.75">
      <c r="A27" t="s">
        <v>329</v>
      </c>
      <c r="B27" t="s">
        <v>615</v>
      </c>
      <c r="C27" t="s">
        <v>324</v>
      </c>
    </row>
    <row r="28" spans="1:3" ht="12.75">
      <c r="A28" t="s">
        <v>329</v>
      </c>
      <c r="B28" t="s">
        <v>615</v>
      </c>
      <c r="C28" t="s">
        <v>325</v>
      </c>
    </row>
    <row r="29" ht="13.5" thickBot="1"/>
    <row r="30" spans="4:8" ht="15.75" thickBot="1">
      <c r="D30" s="4"/>
      <c r="E30" s="4"/>
      <c r="F30" s="4"/>
      <c r="G30" s="4"/>
      <c r="H30" s="4"/>
    </row>
    <row r="31" spans="1:8" ht="12.75">
      <c r="A31" t="s">
        <v>419</v>
      </c>
      <c r="D31" s="159">
        <f>SUM(D20:D28)</f>
        <v>80000000</v>
      </c>
      <c r="E31" s="159">
        <f>SUM(E20:E28)</f>
        <v>5000000</v>
      </c>
      <c r="F31" s="159">
        <f>SUM(F20:F28)</f>
        <v>5000000</v>
      </c>
      <c r="G31" s="159">
        <f>SUM(G20:G28)</f>
        <v>5000000</v>
      </c>
      <c r="H31" s="159">
        <f>SUM(H20:H28)</f>
        <v>5000000</v>
      </c>
    </row>
    <row r="34" spans="1:41" ht="12.75">
      <c r="A34" s="179" t="s">
        <v>488</v>
      </c>
      <c r="B34" s="179" t="s">
        <v>538</v>
      </c>
      <c r="C34" s="179" t="s">
        <v>539</v>
      </c>
      <c r="D34" s="179" t="s">
        <v>491</v>
      </c>
      <c r="E34" s="179" t="s">
        <v>492</v>
      </c>
      <c r="F34" s="179">
        <v>14300</v>
      </c>
      <c r="G34" s="179">
        <v>5006</v>
      </c>
      <c r="H34" s="179" t="s">
        <v>493</v>
      </c>
      <c r="I34" s="179">
        <v>8039</v>
      </c>
      <c r="J34" s="179">
        <v>2105</v>
      </c>
      <c r="K34" s="179"/>
      <c r="L34" s="179" t="s">
        <v>540</v>
      </c>
      <c r="M34" s="179" t="s">
        <v>541</v>
      </c>
      <c r="N34" s="179" t="s">
        <v>542</v>
      </c>
      <c r="O34" s="179"/>
      <c r="P34" s="179">
        <v>5234201</v>
      </c>
      <c r="Q34" s="179"/>
      <c r="R34" s="179" t="s">
        <v>543</v>
      </c>
      <c r="S34" s="179" t="s">
        <v>319</v>
      </c>
      <c r="T34" s="179" t="s">
        <v>150</v>
      </c>
      <c r="U34" s="180" t="s">
        <v>497</v>
      </c>
      <c r="V34" s="179">
        <v>2007</v>
      </c>
      <c r="W34" s="179" t="s">
        <v>498</v>
      </c>
      <c r="X34" s="179">
        <v>0</v>
      </c>
      <c r="Y34" s="179">
        <v>-5647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0</v>
      </c>
      <c r="AN34" s="179">
        <v>0</v>
      </c>
      <c r="AO34" s="179" t="s">
        <v>499</v>
      </c>
    </row>
    <row r="35" spans="1:41" ht="12.75">
      <c r="A35" s="179" t="s">
        <v>488</v>
      </c>
      <c r="B35" s="179" t="s">
        <v>538</v>
      </c>
      <c r="C35" s="179" t="s">
        <v>539</v>
      </c>
      <c r="D35" s="179" t="s">
        <v>491</v>
      </c>
      <c r="E35" s="179" t="s">
        <v>492</v>
      </c>
      <c r="F35" s="179">
        <v>14300</v>
      </c>
      <c r="G35" s="179">
        <v>5006</v>
      </c>
      <c r="H35" s="179" t="s">
        <v>493</v>
      </c>
      <c r="I35" s="179">
        <v>8039</v>
      </c>
      <c r="J35" s="179">
        <v>2105</v>
      </c>
      <c r="K35" s="179"/>
      <c r="L35" s="179" t="s">
        <v>540</v>
      </c>
      <c r="M35" s="179" t="s">
        <v>541</v>
      </c>
      <c r="N35" s="179" t="s">
        <v>542</v>
      </c>
      <c r="O35" s="179"/>
      <c r="P35" s="179">
        <v>5234201</v>
      </c>
      <c r="Q35" s="179"/>
      <c r="R35" s="179" t="s">
        <v>543</v>
      </c>
      <c r="S35" s="179" t="s">
        <v>321</v>
      </c>
      <c r="T35" s="179" t="s">
        <v>150</v>
      </c>
      <c r="U35" s="180" t="s">
        <v>497</v>
      </c>
      <c r="V35" s="179">
        <v>2007</v>
      </c>
      <c r="W35" s="179" t="s">
        <v>498</v>
      </c>
      <c r="X35" s="179">
        <v>0</v>
      </c>
      <c r="Y35" s="179">
        <v>-2206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N35" s="179">
        <v>0</v>
      </c>
      <c r="AO35" s="179" t="s">
        <v>499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17.28125" style="0" bestFit="1" customWidth="1"/>
    <col min="2" max="2" width="36.57421875" style="0" bestFit="1" customWidth="1"/>
    <col min="3" max="3" width="13.8515625" style="0" bestFit="1" customWidth="1"/>
    <col min="4" max="7" width="12.7109375" style="0" bestFit="1" customWidth="1"/>
  </cols>
  <sheetData>
    <row r="1" spans="1:7" ht="12.75" customHeight="1">
      <c r="A1" s="161" t="s">
        <v>131</v>
      </c>
      <c r="B1" s="5"/>
      <c r="C1" s="5"/>
      <c r="D1" s="5"/>
      <c r="E1" s="5"/>
      <c r="F1" s="5"/>
      <c r="G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316</v>
      </c>
    </row>
    <row r="9" spans="1:2" ht="15">
      <c r="A9" s="1" t="s">
        <v>333</v>
      </c>
      <c r="B9" s="2" t="s">
        <v>317</v>
      </c>
    </row>
    <row r="10" spans="1:2" ht="15">
      <c r="A10" s="1"/>
      <c r="B10" s="2" t="s">
        <v>318</v>
      </c>
    </row>
    <row r="11" spans="1:2" ht="15">
      <c r="A11" s="1"/>
      <c r="B11" s="2" t="s">
        <v>319</v>
      </c>
    </row>
    <row r="12" spans="1:2" ht="15">
      <c r="A12" s="1"/>
      <c r="B12" s="2" t="s">
        <v>320</v>
      </c>
    </row>
    <row r="13" spans="1:2" ht="15">
      <c r="A13" s="1"/>
      <c r="B13" s="2" t="s">
        <v>321</v>
      </c>
    </row>
    <row r="14" spans="1:2" ht="15">
      <c r="A14" s="1"/>
      <c r="B14" s="2" t="s">
        <v>322</v>
      </c>
    </row>
    <row r="15" spans="1:2" ht="15">
      <c r="A15" s="1"/>
      <c r="B15" s="2" t="s">
        <v>323</v>
      </c>
    </row>
    <row r="16" spans="1:2" ht="15">
      <c r="A16" s="1"/>
      <c r="B16" s="2" t="s">
        <v>324</v>
      </c>
    </row>
    <row r="17" spans="1:2" ht="15">
      <c r="A17" s="1"/>
      <c r="B17" s="2" t="s">
        <v>325</v>
      </c>
    </row>
    <row r="18" spans="1:7" ht="12.75">
      <c r="A18" s="174" t="s">
        <v>326</v>
      </c>
      <c r="B18" s="174" t="s">
        <v>327</v>
      </c>
      <c r="C18" t="s">
        <v>249</v>
      </c>
      <c r="D18" t="s">
        <v>250</v>
      </c>
      <c r="E18" t="s">
        <v>251</v>
      </c>
      <c r="F18" t="s">
        <v>314</v>
      </c>
      <c r="G18" t="s">
        <v>315</v>
      </c>
    </row>
    <row r="19" spans="1:7" ht="12.75">
      <c r="A19" s="174"/>
      <c r="B19" s="174"/>
      <c r="C19" t="s">
        <v>150</v>
      </c>
      <c r="D19" t="s">
        <v>150</v>
      </c>
      <c r="E19" t="s">
        <v>150</v>
      </c>
      <c r="F19" t="s">
        <v>150</v>
      </c>
      <c r="G19" t="s">
        <v>150</v>
      </c>
    </row>
    <row r="20" spans="1:7" ht="12.75">
      <c r="A20" t="s">
        <v>129</v>
      </c>
      <c r="B20" t="s">
        <v>615</v>
      </c>
      <c r="C20" s="159">
        <v>72147000</v>
      </c>
      <c r="D20" s="159">
        <v>5000000</v>
      </c>
      <c r="E20" s="159">
        <v>5000000</v>
      </c>
      <c r="F20" s="159">
        <v>5000000</v>
      </c>
      <c r="G20" s="159">
        <v>5000000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320"/>
  <sheetViews>
    <sheetView showGridLines="0" workbookViewId="0" topLeftCell="A286">
      <selection activeCell="D761" sqref="D761"/>
    </sheetView>
  </sheetViews>
  <sheetFormatPr defaultColWidth="9.140625" defaultRowHeight="12.75"/>
  <cols>
    <col min="1" max="2" width="36.57421875" style="0" bestFit="1" customWidth="1"/>
    <col min="3" max="3" width="11.421875" style="0" bestFit="1" customWidth="1"/>
    <col min="4" max="4" width="19.57421875" style="0" customWidth="1"/>
    <col min="5" max="5" width="17.140625" style="0" customWidth="1"/>
    <col min="6" max="6" width="19.7109375" style="0" customWidth="1"/>
    <col min="7" max="7" width="18.57421875" style="0" customWidth="1"/>
    <col min="8" max="8" width="16.7109375" style="0" customWidth="1"/>
  </cols>
  <sheetData>
    <row r="1" spans="1:8" ht="12.75" customHeight="1">
      <c r="A1" s="161" t="s">
        <v>434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435</v>
      </c>
    </row>
    <row r="9" spans="1:2" ht="30">
      <c r="A9" s="1"/>
      <c r="B9" s="2" t="s">
        <v>436</v>
      </c>
    </row>
    <row r="10" spans="1:2" ht="15">
      <c r="A10" s="1" t="s">
        <v>333</v>
      </c>
      <c r="B10" s="2" t="s">
        <v>317</v>
      </c>
    </row>
    <row r="11" spans="1:2" ht="15">
      <c r="A11" s="1"/>
      <c r="B11" s="2" t="s">
        <v>318</v>
      </c>
    </row>
    <row r="12" spans="1:2" ht="15">
      <c r="A12" s="1"/>
      <c r="B12" s="2" t="s">
        <v>319</v>
      </c>
    </row>
    <row r="13" spans="1:2" ht="15">
      <c r="A13" s="1"/>
      <c r="B13" s="2" t="s">
        <v>320</v>
      </c>
    </row>
    <row r="14" spans="1:2" ht="15">
      <c r="A14" s="1"/>
      <c r="B14" s="2" t="s">
        <v>321</v>
      </c>
    </row>
    <row r="15" spans="1:2" ht="15">
      <c r="A15" s="1"/>
      <c r="B15" s="2" t="s">
        <v>322</v>
      </c>
    </row>
    <row r="16" spans="1:2" ht="15">
      <c r="A16" s="1"/>
      <c r="B16" s="2" t="s">
        <v>323</v>
      </c>
    </row>
    <row r="17" spans="1:2" ht="15">
      <c r="A17" s="1"/>
      <c r="B17" s="2" t="s">
        <v>324</v>
      </c>
    </row>
    <row r="18" spans="1:2" ht="15">
      <c r="A18" s="1"/>
      <c r="B18" s="2" t="s">
        <v>325</v>
      </c>
    </row>
    <row r="19" spans="1:8" ht="12.75">
      <c r="A19" s="174" t="s">
        <v>326</v>
      </c>
      <c r="B19" s="174" t="s">
        <v>327</v>
      </c>
      <c r="C19" s="174" t="s">
        <v>328</v>
      </c>
      <c r="D19" t="s">
        <v>249</v>
      </c>
      <c r="E19" t="s">
        <v>250</v>
      </c>
      <c r="F19" t="s">
        <v>251</v>
      </c>
      <c r="G19" t="s">
        <v>314</v>
      </c>
      <c r="H19" t="s">
        <v>315</v>
      </c>
    </row>
    <row r="20" spans="1:8" ht="12.75">
      <c r="A20" s="174"/>
      <c r="B20" s="174"/>
      <c r="C20" s="174"/>
      <c r="D20" t="s">
        <v>150</v>
      </c>
      <c r="E20" t="s">
        <v>150</v>
      </c>
      <c r="F20" t="s">
        <v>150</v>
      </c>
      <c r="G20" t="s">
        <v>150</v>
      </c>
      <c r="H20" t="s">
        <v>150</v>
      </c>
    </row>
    <row r="21" spans="1:3" ht="12.75">
      <c r="A21" t="s">
        <v>437</v>
      </c>
      <c r="B21" t="s">
        <v>435</v>
      </c>
      <c r="C21" t="s">
        <v>317</v>
      </c>
    </row>
    <row r="22" spans="1:8" ht="12.75">
      <c r="A22" t="s">
        <v>437</v>
      </c>
      <c r="B22" t="s">
        <v>435</v>
      </c>
      <c r="C22" t="s">
        <v>318</v>
      </c>
      <c r="D22" s="159">
        <v>-4168000</v>
      </c>
      <c r="E22" s="159">
        <v>-4198000</v>
      </c>
      <c r="F22" s="159">
        <v>-4218000</v>
      </c>
      <c r="G22" s="159">
        <v>-4223000</v>
      </c>
      <c r="H22" s="159">
        <v>-4214000</v>
      </c>
    </row>
    <row r="23" spans="1:3" ht="12.75">
      <c r="A23" t="s">
        <v>437</v>
      </c>
      <c r="B23" t="s">
        <v>435</v>
      </c>
      <c r="C23" t="s">
        <v>319</v>
      </c>
    </row>
    <row r="24" spans="1:3" ht="12.75">
      <c r="A24" t="s">
        <v>437</v>
      </c>
      <c r="B24" t="s">
        <v>435</v>
      </c>
      <c r="C24" t="s">
        <v>320</v>
      </c>
    </row>
    <row r="25" spans="1:3" ht="12.75">
      <c r="A25" t="s">
        <v>437</v>
      </c>
      <c r="B25" t="s">
        <v>435</v>
      </c>
      <c r="C25" t="s">
        <v>321</v>
      </c>
    </row>
    <row r="26" spans="1:3" ht="12.75">
      <c r="A26" t="s">
        <v>437</v>
      </c>
      <c r="B26" t="s">
        <v>435</v>
      </c>
      <c r="C26" t="s">
        <v>322</v>
      </c>
    </row>
    <row r="27" spans="1:3" ht="12.75">
      <c r="A27" t="s">
        <v>437</v>
      </c>
      <c r="B27" t="s">
        <v>435</v>
      </c>
      <c r="C27" t="s">
        <v>323</v>
      </c>
    </row>
    <row r="28" spans="1:3" ht="12.75">
      <c r="A28" t="s">
        <v>437</v>
      </c>
      <c r="B28" t="s">
        <v>435</v>
      </c>
      <c r="C28" t="s">
        <v>324</v>
      </c>
    </row>
    <row r="29" spans="1:3" ht="12.75">
      <c r="A29" t="s">
        <v>437</v>
      </c>
      <c r="B29" t="s">
        <v>435</v>
      </c>
      <c r="C29" t="s">
        <v>325</v>
      </c>
    </row>
    <row r="30" spans="1:3" ht="12.75">
      <c r="A30" t="s">
        <v>437</v>
      </c>
      <c r="B30" t="s">
        <v>436</v>
      </c>
      <c r="C30" t="s">
        <v>317</v>
      </c>
    </row>
    <row r="31" spans="1:8" ht="12.75">
      <c r="A31" t="s">
        <v>437</v>
      </c>
      <c r="B31" t="s">
        <v>436</v>
      </c>
      <c r="C31" t="s">
        <v>318</v>
      </c>
      <c r="D31" s="159">
        <v>-3071000</v>
      </c>
      <c r="E31" s="159">
        <v>-2536000</v>
      </c>
      <c r="F31" s="159">
        <v>-2002000</v>
      </c>
      <c r="G31" s="159">
        <v>-1467000</v>
      </c>
      <c r="H31" s="159">
        <v>-977000</v>
      </c>
    </row>
    <row r="32" spans="1:3" ht="12.75">
      <c r="A32" t="s">
        <v>437</v>
      </c>
      <c r="B32" t="s">
        <v>436</v>
      </c>
      <c r="C32" t="s">
        <v>319</v>
      </c>
    </row>
    <row r="33" spans="1:3" ht="12.75">
      <c r="A33" t="s">
        <v>437</v>
      </c>
      <c r="B33" t="s">
        <v>436</v>
      </c>
      <c r="C33" t="s">
        <v>320</v>
      </c>
    </row>
    <row r="34" spans="1:3" ht="12.75">
      <c r="A34" t="s">
        <v>437</v>
      </c>
      <c r="B34" t="s">
        <v>436</v>
      </c>
      <c r="C34" t="s">
        <v>321</v>
      </c>
    </row>
    <row r="35" spans="1:3" ht="12.75">
      <c r="A35" t="s">
        <v>437</v>
      </c>
      <c r="B35" t="s">
        <v>436</v>
      </c>
      <c r="C35" t="s">
        <v>322</v>
      </c>
    </row>
    <row r="36" spans="1:3" ht="12.75">
      <c r="A36" t="s">
        <v>437</v>
      </c>
      <c r="B36" t="s">
        <v>436</v>
      </c>
      <c r="C36" t="s">
        <v>323</v>
      </c>
    </row>
    <row r="37" spans="1:3" ht="12.75">
      <c r="A37" t="s">
        <v>437</v>
      </c>
      <c r="B37" t="s">
        <v>436</v>
      </c>
      <c r="C37" t="s">
        <v>324</v>
      </c>
    </row>
    <row r="38" spans="1:3" ht="12.75">
      <c r="A38" t="s">
        <v>437</v>
      </c>
      <c r="B38" t="s">
        <v>436</v>
      </c>
      <c r="C38" t="s">
        <v>325</v>
      </c>
    </row>
    <row r="39" spans="1:3" ht="12.75">
      <c r="A39" t="s">
        <v>438</v>
      </c>
      <c r="B39" t="s">
        <v>435</v>
      </c>
      <c r="C39" t="s">
        <v>317</v>
      </c>
    </row>
    <row r="40" spans="1:3" ht="12.75">
      <c r="A40" t="s">
        <v>438</v>
      </c>
      <c r="B40" t="s">
        <v>435</v>
      </c>
      <c r="C40" t="s">
        <v>318</v>
      </c>
    </row>
    <row r="41" spans="1:3" ht="12.75">
      <c r="A41" t="s">
        <v>438</v>
      </c>
      <c r="B41" t="s">
        <v>435</v>
      </c>
      <c r="C41" t="s">
        <v>319</v>
      </c>
    </row>
    <row r="42" spans="1:3" ht="12.75">
      <c r="A42" t="s">
        <v>438</v>
      </c>
      <c r="B42" t="s">
        <v>435</v>
      </c>
      <c r="C42" t="s">
        <v>320</v>
      </c>
    </row>
    <row r="43" spans="1:3" ht="12.75">
      <c r="A43" t="s">
        <v>438</v>
      </c>
      <c r="B43" t="s">
        <v>435</v>
      </c>
      <c r="C43" t="s">
        <v>321</v>
      </c>
    </row>
    <row r="44" spans="1:3" ht="12.75">
      <c r="A44" t="s">
        <v>438</v>
      </c>
      <c r="B44" t="s">
        <v>435</v>
      </c>
      <c r="C44" t="s">
        <v>322</v>
      </c>
    </row>
    <row r="45" spans="1:3" ht="12.75">
      <c r="A45" t="s">
        <v>438</v>
      </c>
      <c r="B45" t="s">
        <v>435</v>
      </c>
      <c r="C45" t="s">
        <v>323</v>
      </c>
    </row>
    <row r="46" spans="1:3" ht="12.75">
      <c r="A46" t="s">
        <v>438</v>
      </c>
      <c r="B46" t="s">
        <v>435</v>
      </c>
      <c r="C46" t="s">
        <v>324</v>
      </c>
    </row>
    <row r="47" spans="1:3" ht="12.75">
      <c r="A47" t="s">
        <v>438</v>
      </c>
      <c r="B47" t="s">
        <v>435</v>
      </c>
      <c r="C47" t="s">
        <v>325</v>
      </c>
    </row>
    <row r="48" spans="1:3" ht="12.75">
      <c r="A48" t="s">
        <v>438</v>
      </c>
      <c r="B48" t="s">
        <v>436</v>
      </c>
      <c r="C48" t="s">
        <v>317</v>
      </c>
    </row>
    <row r="49" spans="1:3" ht="12.75">
      <c r="A49" t="s">
        <v>438</v>
      </c>
      <c r="B49" t="s">
        <v>436</v>
      </c>
      <c r="C49" t="s">
        <v>318</v>
      </c>
    </row>
    <row r="50" spans="1:5" ht="12.75">
      <c r="A50" t="s">
        <v>438</v>
      </c>
      <c r="B50" t="s">
        <v>436</v>
      </c>
      <c r="C50" t="s">
        <v>319</v>
      </c>
      <c r="D50" s="159">
        <v>-3000</v>
      </c>
      <c r="E50" s="159">
        <v>-1000</v>
      </c>
    </row>
    <row r="51" spans="1:3" ht="12.75">
      <c r="A51" t="s">
        <v>438</v>
      </c>
      <c r="B51" t="s">
        <v>436</v>
      </c>
      <c r="C51" t="s">
        <v>320</v>
      </c>
    </row>
    <row r="52" spans="1:3" ht="12.75">
      <c r="A52" t="s">
        <v>438</v>
      </c>
      <c r="B52" t="s">
        <v>436</v>
      </c>
      <c r="C52" t="s">
        <v>321</v>
      </c>
    </row>
    <row r="53" spans="1:3" ht="12.75">
      <c r="A53" t="s">
        <v>438</v>
      </c>
      <c r="B53" t="s">
        <v>436</v>
      </c>
      <c r="C53" t="s">
        <v>322</v>
      </c>
    </row>
    <row r="54" spans="1:3" ht="12.75">
      <c r="A54" t="s">
        <v>438</v>
      </c>
      <c r="B54" t="s">
        <v>436</v>
      </c>
      <c r="C54" t="s">
        <v>323</v>
      </c>
    </row>
    <row r="55" spans="1:3" ht="12.75">
      <c r="A55" t="s">
        <v>438</v>
      </c>
      <c r="B55" t="s">
        <v>436</v>
      </c>
      <c r="C55" t="s">
        <v>324</v>
      </c>
    </row>
    <row r="56" spans="1:3" ht="12.75">
      <c r="A56" t="s">
        <v>438</v>
      </c>
      <c r="B56" t="s">
        <v>436</v>
      </c>
      <c r="C56" t="s">
        <v>325</v>
      </c>
    </row>
    <row r="57" spans="1:3" ht="12.75">
      <c r="A57" t="s">
        <v>341</v>
      </c>
      <c r="B57" t="s">
        <v>435</v>
      </c>
      <c r="C57" t="s">
        <v>317</v>
      </c>
    </row>
    <row r="58" spans="1:3" ht="12.75">
      <c r="A58" t="s">
        <v>341</v>
      </c>
      <c r="B58" t="s">
        <v>435</v>
      </c>
      <c r="C58" t="s">
        <v>318</v>
      </c>
    </row>
    <row r="59" spans="1:8" ht="12.75">
      <c r="A59" t="s">
        <v>341</v>
      </c>
      <c r="B59" t="s">
        <v>435</v>
      </c>
      <c r="C59" t="s">
        <v>319</v>
      </c>
      <c r="D59" s="159">
        <v>-47192000</v>
      </c>
      <c r="E59" s="159">
        <v>-45657000</v>
      </c>
      <c r="F59" s="159">
        <v>-44090000</v>
      </c>
      <c r="G59" s="159">
        <v>-42479000</v>
      </c>
      <c r="H59" s="159">
        <v>-40822000</v>
      </c>
    </row>
    <row r="60" spans="1:8" ht="12.75">
      <c r="A60" t="s">
        <v>341</v>
      </c>
      <c r="B60" t="s">
        <v>435</v>
      </c>
      <c r="C60" t="s">
        <v>320</v>
      </c>
      <c r="D60" s="159">
        <v>-1602000</v>
      </c>
      <c r="E60" s="159">
        <v>-1580000</v>
      </c>
      <c r="F60" s="159">
        <v>-1556000</v>
      </c>
      <c r="G60" s="159">
        <v>-1530000</v>
      </c>
      <c r="H60" s="159">
        <v>-1503000</v>
      </c>
    </row>
    <row r="61" spans="1:8" ht="12.75">
      <c r="A61" t="s">
        <v>341</v>
      </c>
      <c r="B61" t="s">
        <v>435</v>
      </c>
      <c r="C61" t="s">
        <v>321</v>
      </c>
      <c r="D61" s="159">
        <v>-13165000</v>
      </c>
      <c r="E61" s="159">
        <v>-12759000</v>
      </c>
      <c r="F61" s="159">
        <v>-12351000</v>
      </c>
      <c r="G61" s="159">
        <v>-11926000</v>
      </c>
      <c r="H61" s="159">
        <v>-11490000</v>
      </c>
    </row>
    <row r="62" spans="1:8" ht="12.75">
      <c r="A62" t="s">
        <v>341</v>
      </c>
      <c r="B62" t="s">
        <v>435</v>
      </c>
      <c r="C62" t="s">
        <v>322</v>
      </c>
      <c r="D62" s="159">
        <v>-19841000</v>
      </c>
      <c r="E62" s="159">
        <v>-19359000</v>
      </c>
      <c r="F62" s="159">
        <v>-18850000</v>
      </c>
      <c r="G62" s="159">
        <v>-18310000</v>
      </c>
      <c r="H62" s="159">
        <v>-17739000</v>
      </c>
    </row>
    <row r="63" spans="1:8" ht="12.75">
      <c r="A63" t="s">
        <v>341</v>
      </c>
      <c r="B63" t="s">
        <v>435</v>
      </c>
      <c r="C63" t="s">
        <v>323</v>
      </c>
      <c r="D63" s="159">
        <v>-6461000</v>
      </c>
      <c r="E63" s="159">
        <v>-6275000</v>
      </c>
      <c r="F63" s="159">
        <v>-6078000</v>
      </c>
      <c r="G63" s="159">
        <v>-5870000</v>
      </c>
      <c r="H63" s="159">
        <v>-5650000</v>
      </c>
    </row>
    <row r="64" spans="1:3" ht="12.75">
      <c r="A64" t="s">
        <v>341</v>
      </c>
      <c r="B64" t="s">
        <v>435</v>
      </c>
      <c r="C64" t="s">
        <v>324</v>
      </c>
    </row>
    <row r="65" spans="1:8" ht="12.75">
      <c r="A65" t="s">
        <v>341</v>
      </c>
      <c r="B65" t="s">
        <v>435</v>
      </c>
      <c r="C65" t="s">
        <v>325</v>
      </c>
      <c r="D65" s="159">
        <v>-12490000</v>
      </c>
      <c r="E65" s="159">
        <v>-12089000</v>
      </c>
      <c r="F65" s="159">
        <v>-11682000</v>
      </c>
      <c r="G65" s="159">
        <v>-11266000</v>
      </c>
      <c r="H65" s="159">
        <v>-10849000</v>
      </c>
    </row>
    <row r="66" spans="1:3" ht="12.75">
      <c r="A66" t="s">
        <v>341</v>
      </c>
      <c r="B66" t="s">
        <v>436</v>
      </c>
      <c r="C66" t="s">
        <v>317</v>
      </c>
    </row>
    <row r="67" spans="1:3" ht="12.75">
      <c r="A67" t="s">
        <v>341</v>
      </c>
      <c r="B67" t="s">
        <v>436</v>
      </c>
      <c r="C67" t="s">
        <v>318</v>
      </c>
    </row>
    <row r="68" spans="1:3" ht="12.75">
      <c r="A68" t="s">
        <v>341</v>
      </c>
      <c r="B68" t="s">
        <v>436</v>
      </c>
      <c r="C68" t="s">
        <v>319</v>
      </c>
    </row>
    <row r="69" spans="1:3" ht="12.75">
      <c r="A69" t="s">
        <v>341</v>
      </c>
      <c r="B69" t="s">
        <v>436</v>
      </c>
      <c r="C69" t="s">
        <v>320</v>
      </c>
    </row>
    <row r="70" spans="1:3" ht="12.75">
      <c r="A70" t="s">
        <v>341</v>
      </c>
      <c r="B70" t="s">
        <v>436</v>
      </c>
      <c r="C70" t="s">
        <v>321</v>
      </c>
    </row>
    <row r="71" spans="1:3" ht="12.75">
      <c r="A71" t="s">
        <v>341</v>
      </c>
      <c r="B71" t="s">
        <v>436</v>
      </c>
      <c r="C71" t="s">
        <v>322</v>
      </c>
    </row>
    <row r="72" spans="1:3" ht="12.75">
      <c r="A72" t="s">
        <v>341</v>
      </c>
      <c r="B72" t="s">
        <v>436</v>
      </c>
      <c r="C72" t="s">
        <v>323</v>
      </c>
    </row>
    <row r="73" spans="1:3" ht="12.75">
      <c r="A73" t="s">
        <v>341</v>
      </c>
      <c r="B73" t="s">
        <v>436</v>
      </c>
      <c r="C73" t="s">
        <v>324</v>
      </c>
    </row>
    <row r="74" spans="1:3" ht="12.75">
      <c r="A74" t="s">
        <v>341</v>
      </c>
      <c r="B74" t="s">
        <v>436</v>
      </c>
      <c r="C74" t="s">
        <v>325</v>
      </c>
    </row>
    <row r="75" spans="1:3" ht="12.75">
      <c r="A75" t="s">
        <v>111</v>
      </c>
      <c r="B75" t="s">
        <v>435</v>
      </c>
      <c r="C75" t="s">
        <v>317</v>
      </c>
    </row>
    <row r="76" spans="1:3" ht="12.75">
      <c r="A76" t="s">
        <v>111</v>
      </c>
      <c r="B76" t="s">
        <v>435</v>
      </c>
      <c r="C76" t="s">
        <v>318</v>
      </c>
    </row>
    <row r="77" spans="1:3" ht="12.75">
      <c r="A77" t="s">
        <v>111</v>
      </c>
      <c r="B77" t="s">
        <v>435</v>
      </c>
      <c r="C77" t="s">
        <v>319</v>
      </c>
    </row>
    <row r="78" spans="1:3" ht="12.75">
      <c r="A78" t="s">
        <v>111</v>
      </c>
      <c r="B78" t="s">
        <v>435</v>
      </c>
      <c r="C78" t="s">
        <v>320</v>
      </c>
    </row>
    <row r="79" spans="1:3" ht="12.75">
      <c r="A79" t="s">
        <v>111</v>
      </c>
      <c r="B79" t="s">
        <v>435</v>
      </c>
      <c r="C79" t="s">
        <v>321</v>
      </c>
    </row>
    <row r="80" spans="1:3" ht="12.75">
      <c r="A80" t="s">
        <v>111</v>
      </c>
      <c r="B80" t="s">
        <v>435</v>
      </c>
      <c r="C80" t="s">
        <v>322</v>
      </c>
    </row>
    <row r="81" spans="1:3" ht="12.75">
      <c r="A81" t="s">
        <v>111</v>
      </c>
      <c r="B81" t="s">
        <v>435</v>
      </c>
      <c r="C81" t="s">
        <v>323</v>
      </c>
    </row>
    <row r="82" spans="1:3" ht="12.75">
      <c r="A82" t="s">
        <v>111</v>
      </c>
      <c r="B82" t="s">
        <v>435</v>
      </c>
      <c r="C82" t="s">
        <v>324</v>
      </c>
    </row>
    <row r="83" spans="1:3" ht="12.75">
      <c r="A83" t="s">
        <v>111</v>
      </c>
      <c r="B83" t="s">
        <v>435</v>
      </c>
      <c r="C83" t="s">
        <v>325</v>
      </c>
    </row>
    <row r="84" spans="1:3" ht="12.75">
      <c r="A84" t="s">
        <v>111</v>
      </c>
      <c r="B84" t="s">
        <v>436</v>
      </c>
      <c r="C84" t="s">
        <v>317</v>
      </c>
    </row>
    <row r="85" spans="1:3" ht="12.75">
      <c r="A85" t="s">
        <v>111</v>
      </c>
      <c r="B85" t="s">
        <v>436</v>
      </c>
      <c r="C85" t="s">
        <v>318</v>
      </c>
    </row>
    <row r="86" spans="1:3" ht="12.75">
      <c r="A86" t="s">
        <v>111</v>
      </c>
      <c r="B86" t="s">
        <v>436</v>
      </c>
      <c r="C86" t="s">
        <v>319</v>
      </c>
    </row>
    <row r="87" spans="1:3" ht="12.75">
      <c r="A87" t="s">
        <v>111</v>
      </c>
      <c r="B87" t="s">
        <v>436</v>
      </c>
      <c r="C87" t="s">
        <v>320</v>
      </c>
    </row>
    <row r="88" spans="1:3" ht="12.75">
      <c r="A88" t="s">
        <v>111</v>
      </c>
      <c r="B88" t="s">
        <v>436</v>
      </c>
      <c r="C88" t="s">
        <v>321</v>
      </c>
    </row>
    <row r="89" spans="1:3" ht="12.75">
      <c r="A89" t="s">
        <v>111</v>
      </c>
      <c r="B89" t="s">
        <v>436</v>
      </c>
      <c r="C89" t="s">
        <v>322</v>
      </c>
    </row>
    <row r="90" spans="1:3" ht="12.75">
      <c r="A90" t="s">
        <v>111</v>
      </c>
      <c r="B90" t="s">
        <v>436</v>
      </c>
      <c r="C90" t="s">
        <v>323</v>
      </c>
    </row>
    <row r="91" spans="1:3" ht="12.75">
      <c r="A91" t="s">
        <v>111</v>
      </c>
      <c r="B91" t="s">
        <v>436</v>
      </c>
      <c r="C91" t="s">
        <v>324</v>
      </c>
    </row>
    <row r="92" spans="1:3" ht="12.75">
      <c r="A92" t="s">
        <v>111</v>
      </c>
      <c r="B92" t="s">
        <v>436</v>
      </c>
      <c r="C92" t="s">
        <v>325</v>
      </c>
    </row>
    <row r="93" spans="1:3" ht="12.75">
      <c r="A93" t="s">
        <v>439</v>
      </c>
      <c r="B93" t="s">
        <v>435</v>
      </c>
      <c r="C93" t="s">
        <v>317</v>
      </c>
    </row>
    <row r="94" spans="1:3" ht="12.75">
      <c r="A94" t="s">
        <v>439</v>
      </c>
      <c r="B94" t="s">
        <v>435</v>
      </c>
      <c r="C94" t="s">
        <v>318</v>
      </c>
    </row>
    <row r="95" spans="1:3" ht="12.75">
      <c r="A95" t="s">
        <v>439</v>
      </c>
      <c r="B95" t="s">
        <v>435</v>
      </c>
      <c r="C95" t="s">
        <v>319</v>
      </c>
    </row>
    <row r="96" spans="1:3" ht="12.75">
      <c r="A96" t="s">
        <v>439</v>
      </c>
      <c r="B96" t="s">
        <v>435</v>
      </c>
      <c r="C96" t="s">
        <v>320</v>
      </c>
    </row>
    <row r="97" spans="1:3" ht="12.75">
      <c r="A97" t="s">
        <v>439</v>
      </c>
      <c r="B97" t="s">
        <v>435</v>
      </c>
      <c r="C97" t="s">
        <v>321</v>
      </c>
    </row>
    <row r="98" spans="1:3" ht="12.75">
      <c r="A98" t="s">
        <v>439</v>
      </c>
      <c r="B98" t="s">
        <v>435</v>
      </c>
      <c r="C98" t="s">
        <v>322</v>
      </c>
    </row>
    <row r="99" spans="1:3" ht="12.75">
      <c r="A99" t="s">
        <v>439</v>
      </c>
      <c r="B99" t="s">
        <v>435</v>
      </c>
      <c r="C99" t="s">
        <v>323</v>
      </c>
    </row>
    <row r="100" spans="1:3" ht="12.75">
      <c r="A100" t="s">
        <v>439</v>
      </c>
      <c r="B100" t="s">
        <v>435</v>
      </c>
      <c r="C100" t="s">
        <v>324</v>
      </c>
    </row>
    <row r="101" spans="1:3" ht="12.75">
      <c r="A101" t="s">
        <v>439</v>
      </c>
      <c r="B101" t="s">
        <v>435</v>
      </c>
      <c r="C101" t="s">
        <v>325</v>
      </c>
    </row>
    <row r="102" spans="1:3" ht="12.75">
      <c r="A102" t="s">
        <v>439</v>
      </c>
      <c r="B102" t="s">
        <v>436</v>
      </c>
      <c r="C102" t="s">
        <v>317</v>
      </c>
    </row>
    <row r="103" spans="1:3" ht="12.75">
      <c r="A103" t="s">
        <v>439</v>
      </c>
      <c r="B103" t="s">
        <v>436</v>
      </c>
      <c r="C103" t="s">
        <v>318</v>
      </c>
    </row>
    <row r="104" spans="1:3" ht="12.75">
      <c r="A104" t="s">
        <v>439</v>
      </c>
      <c r="B104" t="s">
        <v>436</v>
      </c>
      <c r="C104" t="s">
        <v>319</v>
      </c>
    </row>
    <row r="105" spans="1:3" ht="12.75">
      <c r="A105" t="s">
        <v>439</v>
      </c>
      <c r="B105" t="s">
        <v>436</v>
      </c>
      <c r="C105" t="s">
        <v>320</v>
      </c>
    </row>
    <row r="106" spans="1:3" ht="12.75">
      <c r="A106" t="s">
        <v>439</v>
      </c>
      <c r="B106" t="s">
        <v>436</v>
      </c>
      <c r="C106" t="s">
        <v>321</v>
      </c>
    </row>
    <row r="107" spans="1:3" ht="12.75">
      <c r="A107" t="s">
        <v>439</v>
      </c>
      <c r="B107" t="s">
        <v>436</v>
      </c>
      <c r="C107" t="s">
        <v>322</v>
      </c>
    </row>
    <row r="108" spans="1:3" ht="12.75">
      <c r="A108" t="s">
        <v>439</v>
      </c>
      <c r="B108" t="s">
        <v>436</v>
      </c>
      <c r="C108" t="s">
        <v>323</v>
      </c>
    </row>
    <row r="109" spans="1:3" ht="12.75">
      <c r="A109" t="s">
        <v>439</v>
      </c>
      <c r="B109" t="s">
        <v>436</v>
      </c>
      <c r="C109" t="s">
        <v>324</v>
      </c>
    </row>
    <row r="110" spans="1:3" ht="12.75">
      <c r="A110" t="s">
        <v>439</v>
      </c>
      <c r="B110" t="s">
        <v>436</v>
      </c>
      <c r="C110" t="s">
        <v>325</v>
      </c>
    </row>
    <row r="111" spans="1:3" ht="12.75">
      <c r="A111" t="s">
        <v>440</v>
      </c>
      <c r="B111" t="s">
        <v>435</v>
      </c>
      <c r="C111" t="s">
        <v>317</v>
      </c>
    </row>
    <row r="112" spans="1:3" ht="12.75">
      <c r="A112" t="s">
        <v>440</v>
      </c>
      <c r="B112" t="s">
        <v>435</v>
      </c>
      <c r="C112" t="s">
        <v>318</v>
      </c>
    </row>
    <row r="113" spans="1:8" ht="12.75">
      <c r="A113" t="s">
        <v>440</v>
      </c>
      <c r="B113" t="s">
        <v>435</v>
      </c>
      <c r="C113" t="s">
        <v>319</v>
      </c>
      <c r="D113" s="159">
        <v>-2353000</v>
      </c>
      <c r="E113" s="159">
        <v>-2313000</v>
      </c>
      <c r="F113" s="159">
        <v>-2270000</v>
      </c>
      <c r="G113" s="159">
        <v>-2225000</v>
      </c>
      <c r="H113" s="159">
        <v>-2125000</v>
      </c>
    </row>
    <row r="114" spans="1:3" ht="12.75">
      <c r="A114" t="s">
        <v>440</v>
      </c>
      <c r="B114" t="s">
        <v>435</v>
      </c>
      <c r="C114" t="s">
        <v>320</v>
      </c>
    </row>
    <row r="115" spans="1:8" ht="12.75">
      <c r="A115" t="s">
        <v>440</v>
      </c>
      <c r="B115" t="s">
        <v>435</v>
      </c>
      <c r="C115" t="s">
        <v>321</v>
      </c>
      <c r="D115" s="159">
        <v>-1334000</v>
      </c>
      <c r="E115" s="159">
        <v>-1310000</v>
      </c>
      <c r="F115" s="159">
        <v>-1284000</v>
      </c>
      <c r="G115" s="159">
        <v>-1256000</v>
      </c>
      <c r="H115" s="159">
        <v>-1198000</v>
      </c>
    </row>
    <row r="116" spans="1:8" ht="12.75">
      <c r="A116" t="s">
        <v>440</v>
      </c>
      <c r="B116" t="s">
        <v>435</v>
      </c>
      <c r="C116" t="s">
        <v>322</v>
      </c>
      <c r="D116" s="159">
        <v>-100000</v>
      </c>
      <c r="E116" s="159">
        <v>-99000</v>
      </c>
      <c r="F116" s="159">
        <v>-98000</v>
      </c>
      <c r="G116" s="159">
        <v>-97000</v>
      </c>
      <c r="H116" s="159">
        <v>-93000</v>
      </c>
    </row>
    <row r="117" spans="1:3" ht="12.75">
      <c r="A117" t="s">
        <v>440</v>
      </c>
      <c r="B117" t="s">
        <v>435</v>
      </c>
      <c r="C117" t="s">
        <v>323</v>
      </c>
    </row>
    <row r="118" spans="1:3" ht="12.75">
      <c r="A118" t="s">
        <v>440</v>
      </c>
      <c r="B118" t="s">
        <v>435</v>
      </c>
      <c r="C118" t="s">
        <v>324</v>
      </c>
    </row>
    <row r="119" spans="1:8" ht="12.75">
      <c r="A119" t="s">
        <v>440</v>
      </c>
      <c r="B119" t="s">
        <v>435</v>
      </c>
      <c r="C119" t="s">
        <v>325</v>
      </c>
      <c r="D119" s="159">
        <v>-272000</v>
      </c>
      <c r="E119" s="159">
        <v>-265000</v>
      </c>
      <c r="F119" s="159">
        <v>-257000</v>
      </c>
      <c r="G119" s="159">
        <v>-248000</v>
      </c>
      <c r="H119" s="159">
        <v>-230000</v>
      </c>
    </row>
    <row r="120" spans="1:3" ht="12.75">
      <c r="A120" t="s">
        <v>440</v>
      </c>
      <c r="B120" t="s">
        <v>436</v>
      </c>
      <c r="C120" t="s">
        <v>317</v>
      </c>
    </row>
    <row r="121" spans="1:3" ht="12.75">
      <c r="A121" t="s">
        <v>440</v>
      </c>
      <c r="B121" t="s">
        <v>436</v>
      </c>
      <c r="C121" t="s">
        <v>318</v>
      </c>
    </row>
    <row r="122" spans="1:8" ht="12.75">
      <c r="A122" t="s">
        <v>440</v>
      </c>
      <c r="B122" t="s">
        <v>436</v>
      </c>
      <c r="C122" t="s">
        <v>319</v>
      </c>
      <c r="H122" s="159">
        <v>-50000</v>
      </c>
    </row>
    <row r="123" spans="1:3" ht="12.75">
      <c r="A123" t="s">
        <v>440</v>
      </c>
      <c r="B123" t="s">
        <v>436</v>
      </c>
      <c r="C123" t="s">
        <v>320</v>
      </c>
    </row>
    <row r="124" spans="1:8" ht="12.75">
      <c r="A124" t="s">
        <v>440</v>
      </c>
      <c r="B124" t="s">
        <v>436</v>
      </c>
      <c r="C124" t="s">
        <v>321</v>
      </c>
      <c r="H124" s="159">
        <v>-29000</v>
      </c>
    </row>
    <row r="125" spans="1:8" ht="12.75">
      <c r="A125" t="s">
        <v>440</v>
      </c>
      <c r="B125" t="s">
        <v>436</v>
      </c>
      <c r="C125" t="s">
        <v>322</v>
      </c>
      <c r="H125" s="159">
        <v>-2000</v>
      </c>
    </row>
    <row r="126" spans="1:3" ht="12.75">
      <c r="A126" t="s">
        <v>440</v>
      </c>
      <c r="B126" t="s">
        <v>436</v>
      </c>
      <c r="C126" t="s">
        <v>323</v>
      </c>
    </row>
    <row r="127" spans="1:3" ht="12.75">
      <c r="A127" t="s">
        <v>440</v>
      </c>
      <c r="B127" t="s">
        <v>436</v>
      </c>
      <c r="C127" t="s">
        <v>324</v>
      </c>
    </row>
    <row r="128" spans="1:8" ht="12.75">
      <c r="A128" t="s">
        <v>440</v>
      </c>
      <c r="B128" t="s">
        <v>436</v>
      </c>
      <c r="C128" t="s">
        <v>325</v>
      </c>
      <c r="H128" s="159">
        <v>-9000</v>
      </c>
    </row>
    <row r="129" spans="1:3" ht="12.75">
      <c r="A129" t="s">
        <v>441</v>
      </c>
      <c r="B129" t="s">
        <v>435</v>
      </c>
      <c r="C129" t="s">
        <v>317</v>
      </c>
    </row>
    <row r="130" spans="1:3" ht="12.75">
      <c r="A130" t="s">
        <v>441</v>
      </c>
      <c r="B130" t="s">
        <v>435</v>
      </c>
      <c r="C130" t="s">
        <v>318</v>
      </c>
    </row>
    <row r="131" spans="1:8" ht="12.75">
      <c r="A131" t="s">
        <v>441</v>
      </c>
      <c r="B131" t="s">
        <v>435</v>
      </c>
      <c r="C131" t="s">
        <v>319</v>
      </c>
      <c r="D131" s="159">
        <v>-22925000</v>
      </c>
      <c r="E131" s="159">
        <v>-22702000</v>
      </c>
      <c r="F131" s="159">
        <v>-22464000</v>
      </c>
      <c r="G131" s="159">
        <v>-22213000</v>
      </c>
      <c r="H131" s="159">
        <v>-21949000</v>
      </c>
    </row>
    <row r="132" spans="1:8" ht="12.75">
      <c r="A132" t="s">
        <v>441</v>
      </c>
      <c r="B132" t="s">
        <v>435</v>
      </c>
      <c r="C132" t="s">
        <v>320</v>
      </c>
      <c r="D132" s="159">
        <v>-7929000</v>
      </c>
      <c r="E132" s="159">
        <v>-7854000</v>
      </c>
      <c r="F132" s="159">
        <v>-7774000</v>
      </c>
      <c r="G132" s="159">
        <v>-7691000</v>
      </c>
      <c r="H132" s="159">
        <v>-7602000</v>
      </c>
    </row>
    <row r="133" spans="1:8" ht="12.75">
      <c r="A133" t="s">
        <v>441</v>
      </c>
      <c r="B133" t="s">
        <v>435</v>
      </c>
      <c r="C133" t="s">
        <v>321</v>
      </c>
      <c r="D133" s="159">
        <v>-8235000</v>
      </c>
      <c r="E133" s="159">
        <v>-8152000</v>
      </c>
      <c r="F133" s="159">
        <v>-8062000</v>
      </c>
      <c r="G133" s="159">
        <v>-7969000</v>
      </c>
      <c r="H133" s="159">
        <v>-7869000</v>
      </c>
    </row>
    <row r="134" spans="1:8" ht="12.75">
      <c r="A134" t="s">
        <v>441</v>
      </c>
      <c r="B134" t="s">
        <v>435</v>
      </c>
      <c r="C134" t="s">
        <v>322</v>
      </c>
      <c r="D134" s="159">
        <v>-13810000</v>
      </c>
      <c r="E134" s="159">
        <v>-13675000</v>
      </c>
      <c r="F134" s="159">
        <v>-13531000</v>
      </c>
      <c r="G134" s="159">
        <v>-13378000</v>
      </c>
      <c r="H134" s="159">
        <v>-13216000</v>
      </c>
    </row>
    <row r="135" spans="1:8" ht="12.75">
      <c r="A135" t="s">
        <v>441</v>
      </c>
      <c r="B135" t="s">
        <v>435</v>
      </c>
      <c r="C135" t="s">
        <v>323</v>
      </c>
      <c r="D135" s="159">
        <v>-6067000</v>
      </c>
      <c r="E135" s="159">
        <v>-6006000</v>
      </c>
      <c r="F135" s="159">
        <v>-5941000</v>
      </c>
      <c r="G135" s="159">
        <v>-5872000</v>
      </c>
      <c r="H135" s="159">
        <v>-5799000</v>
      </c>
    </row>
    <row r="136" spans="1:8" ht="12.75">
      <c r="A136" t="s">
        <v>441</v>
      </c>
      <c r="B136" t="s">
        <v>435</v>
      </c>
      <c r="C136" t="s">
        <v>324</v>
      </c>
      <c r="D136" s="159">
        <v>0</v>
      </c>
      <c r="E136" s="159">
        <v>0</v>
      </c>
      <c r="F136" s="159">
        <v>0</v>
      </c>
      <c r="G136" s="159">
        <v>0</v>
      </c>
      <c r="H136" s="159">
        <v>0</v>
      </c>
    </row>
    <row r="137" spans="1:8" ht="12.75">
      <c r="A137" t="s">
        <v>441</v>
      </c>
      <c r="B137" t="s">
        <v>435</v>
      </c>
      <c r="C137" t="s">
        <v>325</v>
      </c>
      <c r="D137" s="159">
        <v>-14103000</v>
      </c>
      <c r="E137" s="159">
        <v>-13957000</v>
      </c>
      <c r="F137" s="159">
        <v>-13802000</v>
      </c>
      <c r="G137" s="159">
        <v>-13638000</v>
      </c>
      <c r="H137" s="159">
        <v>-13464000</v>
      </c>
    </row>
    <row r="138" spans="1:3" ht="12.75">
      <c r="A138" t="s">
        <v>441</v>
      </c>
      <c r="B138" t="s">
        <v>436</v>
      </c>
      <c r="C138" t="s">
        <v>317</v>
      </c>
    </row>
    <row r="139" spans="1:3" ht="12.75">
      <c r="A139" t="s">
        <v>441</v>
      </c>
      <c r="B139" t="s">
        <v>436</v>
      </c>
      <c r="C139" t="s">
        <v>318</v>
      </c>
    </row>
    <row r="140" spans="1:3" ht="12.75">
      <c r="A140" t="s">
        <v>441</v>
      </c>
      <c r="B140" t="s">
        <v>436</v>
      </c>
      <c r="C140" t="s">
        <v>319</v>
      </c>
    </row>
    <row r="141" spans="1:3" ht="12.75">
      <c r="A141" t="s">
        <v>441</v>
      </c>
      <c r="B141" t="s">
        <v>436</v>
      </c>
      <c r="C141" t="s">
        <v>320</v>
      </c>
    </row>
    <row r="142" spans="1:3" ht="12.75">
      <c r="A142" t="s">
        <v>441</v>
      </c>
      <c r="B142" t="s">
        <v>436</v>
      </c>
      <c r="C142" t="s">
        <v>321</v>
      </c>
    </row>
    <row r="143" spans="1:3" ht="12.75">
      <c r="A143" t="s">
        <v>441</v>
      </c>
      <c r="B143" t="s">
        <v>436</v>
      </c>
      <c r="C143" t="s">
        <v>322</v>
      </c>
    </row>
    <row r="144" spans="1:3" ht="12.75">
      <c r="A144" t="s">
        <v>441</v>
      </c>
      <c r="B144" t="s">
        <v>436</v>
      </c>
      <c r="C144" t="s">
        <v>323</v>
      </c>
    </row>
    <row r="145" spans="1:3" ht="12.75">
      <c r="A145" t="s">
        <v>441</v>
      </c>
      <c r="B145" t="s">
        <v>436</v>
      </c>
      <c r="C145" t="s">
        <v>324</v>
      </c>
    </row>
    <row r="146" spans="1:3" ht="12.75">
      <c r="A146" t="s">
        <v>441</v>
      </c>
      <c r="B146" t="s">
        <v>436</v>
      </c>
      <c r="C146" t="s">
        <v>325</v>
      </c>
    </row>
    <row r="147" spans="1:3" ht="12.75">
      <c r="A147" t="s">
        <v>442</v>
      </c>
      <c r="B147" t="s">
        <v>435</v>
      </c>
      <c r="C147" t="s">
        <v>317</v>
      </c>
    </row>
    <row r="148" spans="1:3" ht="12.75">
      <c r="A148" t="s">
        <v>442</v>
      </c>
      <c r="B148" t="s">
        <v>435</v>
      </c>
      <c r="C148" t="s">
        <v>318</v>
      </c>
    </row>
    <row r="149" spans="1:3" ht="12.75">
      <c r="A149" t="s">
        <v>442</v>
      </c>
      <c r="B149" t="s">
        <v>435</v>
      </c>
      <c r="C149" t="s">
        <v>319</v>
      </c>
    </row>
    <row r="150" spans="1:3" ht="12.75">
      <c r="A150" t="s">
        <v>442</v>
      </c>
      <c r="B150" t="s">
        <v>435</v>
      </c>
      <c r="C150" t="s">
        <v>320</v>
      </c>
    </row>
    <row r="151" spans="1:3" ht="12.75">
      <c r="A151" t="s">
        <v>442</v>
      </c>
      <c r="B151" t="s">
        <v>435</v>
      </c>
      <c r="C151" t="s">
        <v>321</v>
      </c>
    </row>
    <row r="152" spans="1:3" ht="12.75">
      <c r="A152" t="s">
        <v>442</v>
      </c>
      <c r="B152" t="s">
        <v>435</v>
      </c>
      <c r="C152" t="s">
        <v>322</v>
      </c>
    </row>
    <row r="153" spans="1:3" ht="12.75">
      <c r="A153" t="s">
        <v>442</v>
      </c>
      <c r="B153" t="s">
        <v>435</v>
      </c>
      <c r="C153" t="s">
        <v>323</v>
      </c>
    </row>
    <row r="154" spans="1:3" ht="12.75">
      <c r="A154" t="s">
        <v>442</v>
      </c>
      <c r="B154" t="s">
        <v>435</v>
      </c>
      <c r="C154" t="s">
        <v>324</v>
      </c>
    </row>
    <row r="155" spans="1:3" ht="12.75">
      <c r="A155" t="s">
        <v>442</v>
      </c>
      <c r="B155" t="s">
        <v>435</v>
      </c>
      <c r="C155" t="s">
        <v>325</v>
      </c>
    </row>
    <row r="156" spans="1:3" ht="12.75">
      <c r="A156" t="s">
        <v>442</v>
      </c>
      <c r="B156" t="s">
        <v>436</v>
      </c>
      <c r="C156" t="s">
        <v>317</v>
      </c>
    </row>
    <row r="157" spans="1:3" ht="12.75">
      <c r="A157" t="s">
        <v>442</v>
      </c>
      <c r="B157" t="s">
        <v>436</v>
      </c>
      <c r="C157" t="s">
        <v>318</v>
      </c>
    </row>
    <row r="158" spans="1:3" ht="12.75">
      <c r="A158" t="s">
        <v>442</v>
      </c>
      <c r="B158" t="s">
        <v>436</v>
      </c>
      <c r="C158" t="s">
        <v>319</v>
      </c>
    </row>
    <row r="159" spans="1:3" ht="12.75">
      <c r="A159" t="s">
        <v>442</v>
      </c>
      <c r="B159" t="s">
        <v>436</v>
      </c>
      <c r="C159" t="s">
        <v>320</v>
      </c>
    </row>
    <row r="160" spans="1:3" ht="12.75">
      <c r="A160" t="s">
        <v>442</v>
      </c>
      <c r="B160" t="s">
        <v>436</v>
      </c>
      <c r="C160" t="s">
        <v>321</v>
      </c>
    </row>
    <row r="161" spans="1:3" ht="12.75">
      <c r="A161" t="s">
        <v>442</v>
      </c>
      <c r="B161" t="s">
        <v>436</v>
      </c>
      <c r="C161" t="s">
        <v>322</v>
      </c>
    </row>
    <row r="162" spans="1:3" ht="12.75">
      <c r="A162" t="s">
        <v>442</v>
      </c>
      <c r="B162" t="s">
        <v>436</v>
      </c>
      <c r="C162" t="s">
        <v>323</v>
      </c>
    </row>
    <row r="163" spans="1:3" ht="12.75">
      <c r="A163" t="s">
        <v>442</v>
      </c>
      <c r="B163" t="s">
        <v>436</v>
      </c>
      <c r="C163" t="s">
        <v>324</v>
      </c>
    </row>
    <row r="164" spans="1:3" ht="12.75">
      <c r="A164" t="s">
        <v>442</v>
      </c>
      <c r="B164" t="s">
        <v>436</v>
      </c>
      <c r="C164" t="s">
        <v>325</v>
      </c>
    </row>
    <row r="165" spans="1:3" ht="12.75">
      <c r="A165" t="s">
        <v>443</v>
      </c>
      <c r="B165" t="s">
        <v>435</v>
      </c>
      <c r="C165" t="s">
        <v>317</v>
      </c>
    </row>
    <row r="166" spans="1:3" ht="12.75">
      <c r="A166" t="s">
        <v>443</v>
      </c>
      <c r="B166" t="s">
        <v>435</v>
      </c>
      <c r="C166" t="s">
        <v>318</v>
      </c>
    </row>
    <row r="167" spans="1:3" ht="12.75">
      <c r="A167" t="s">
        <v>443</v>
      </c>
      <c r="B167" t="s">
        <v>435</v>
      </c>
      <c r="C167" t="s">
        <v>319</v>
      </c>
    </row>
    <row r="168" spans="1:3" ht="12.75">
      <c r="A168" t="s">
        <v>443</v>
      </c>
      <c r="B168" t="s">
        <v>435</v>
      </c>
      <c r="C168" t="s">
        <v>320</v>
      </c>
    </row>
    <row r="169" spans="1:3" ht="12.75">
      <c r="A169" t="s">
        <v>443</v>
      </c>
      <c r="B169" t="s">
        <v>435</v>
      </c>
      <c r="C169" t="s">
        <v>321</v>
      </c>
    </row>
    <row r="170" spans="1:3" ht="12.75">
      <c r="A170" t="s">
        <v>443</v>
      </c>
      <c r="B170" t="s">
        <v>435</v>
      </c>
      <c r="C170" t="s">
        <v>322</v>
      </c>
    </row>
    <row r="171" spans="1:3" ht="12.75">
      <c r="A171" t="s">
        <v>443</v>
      </c>
      <c r="B171" t="s">
        <v>435</v>
      </c>
      <c r="C171" t="s">
        <v>323</v>
      </c>
    </row>
    <row r="172" spans="1:3" ht="12.75">
      <c r="A172" t="s">
        <v>443</v>
      </c>
      <c r="B172" t="s">
        <v>435</v>
      </c>
      <c r="C172" t="s">
        <v>324</v>
      </c>
    </row>
    <row r="173" spans="1:3" ht="12.75">
      <c r="A173" t="s">
        <v>443</v>
      </c>
      <c r="B173" t="s">
        <v>435</v>
      </c>
      <c r="C173" t="s">
        <v>325</v>
      </c>
    </row>
    <row r="174" spans="1:3" ht="12.75">
      <c r="A174" t="s">
        <v>443</v>
      </c>
      <c r="B174" t="s">
        <v>436</v>
      </c>
      <c r="C174" t="s">
        <v>317</v>
      </c>
    </row>
    <row r="175" spans="1:3" ht="12.75">
      <c r="A175" t="s">
        <v>443</v>
      </c>
      <c r="B175" t="s">
        <v>436</v>
      </c>
      <c r="C175" t="s">
        <v>318</v>
      </c>
    </row>
    <row r="176" spans="1:8" ht="12.75">
      <c r="A176" t="s">
        <v>443</v>
      </c>
      <c r="B176" t="s">
        <v>436</v>
      </c>
      <c r="C176" t="s">
        <v>319</v>
      </c>
      <c r="D176" s="159">
        <v>-268000</v>
      </c>
      <c r="E176" s="159">
        <v>-294000</v>
      </c>
      <c r="F176" s="159">
        <v>-333000</v>
      </c>
      <c r="G176" s="159">
        <v>-372000</v>
      </c>
      <c r="H176" s="159">
        <v>-372000</v>
      </c>
    </row>
    <row r="177" spans="1:8" ht="12.75">
      <c r="A177" t="s">
        <v>443</v>
      </c>
      <c r="B177" t="s">
        <v>436</v>
      </c>
      <c r="C177" t="s">
        <v>320</v>
      </c>
      <c r="D177" s="159">
        <v>-32000</v>
      </c>
      <c r="E177" s="159">
        <v>-45000</v>
      </c>
      <c r="F177" s="159">
        <v>-58000</v>
      </c>
      <c r="G177" s="159">
        <v>-71000</v>
      </c>
      <c r="H177" s="159">
        <v>-71000</v>
      </c>
    </row>
    <row r="178" spans="1:8" ht="12.75">
      <c r="A178" t="s">
        <v>443</v>
      </c>
      <c r="B178" t="s">
        <v>436</v>
      </c>
      <c r="C178" t="s">
        <v>321</v>
      </c>
      <c r="D178" s="159">
        <v>-179000</v>
      </c>
      <c r="E178" s="159">
        <v>-2340000</v>
      </c>
      <c r="F178" s="159">
        <v>-2427000</v>
      </c>
      <c r="G178" s="159">
        <v>-2514000</v>
      </c>
      <c r="H178" s="159">
        <v>-2601000</v>
      </c>
    </row>
    <row r="179" spans="1:3" ht="12.75">
      <c r="A179" t="s">
        <v>443</v>
      </c>
      <c r="B179" t="s">
        <v>436</v>
      </c>
      <c r="C179" t="s">
        <v>322</v>
      </c>
    </row>
    <row r="180" spans="1:3" ht="12.75">
      <c r="A180" t="s">
        <v>443</v>
      </c>
      <c r="B180" t="s">
        <v>436</v>
      </c>
      <c r="C180" t="s">
        <v>323</v>
      </c>
    </row>
    <row r="181" spans="1:3" ht="12.75">
      <c r="A181" t="s">
        <v>443</v>
      </c>
      <c r="B181" t="s">
        <v>436</v>
      </c>
      <c r="C181" t="s">
        <v>324</v>
      </c>
    </row>
    <row r="182" spans="1:3" ht="12.75">
      <c r="A182" t="s">
        <v>443</v>
      </c>
      <c r="B182" t="s">
        <v>436</v>
      </c>
      <c r="C182" t="s">
        <v>325</v>
      </c>
    </row>
    <row r="183" spans="1:3" ht="12.75">
      <c r="A183" t="s">
        <v>444</v>
      </c>
      <c r="B183" t="s">
        <v>435</v>
      </c>
      <c r="C183" t="s">
        <v>317</v>
      </c>
    </row>
    <row r="184" spans="1:3" ht="12.75">
      <c r="A184" t="s">
        <v>444</v>
      </c>
      <c r="B184" t="s">
        <v>435</v>
      </c>
      <c r="C184" t="s">
        <v>318</v>
      </c>
    </row>
    <row r="185" spans="1:3" ht="12.75">
      <c r="A185" t="s">
        <v>444</v>
      </c>
      <c r="B185" t="s">
        <v>435</v>
      </c>
      <c r="C185" t="s">
        <v>319</v>
      </c>
    </row>
    <row r="186" spans="1:3" ht="12.75">
      <c r="A186" t="s">
        <v>444</v>
      </c>
      <c r="B186" t="s">
        <v>435</v>
      </c>
      <c r="C186" t="s">
        <v>320</v>
      </c>
    </row>
    <row r="187" spans="1:3" ht="12.75">
      <c r="A187" t="s">
        <v>444</v>
      </c>
      <c r="B187" t="s">
        <v>435</v>
      </c>
      <c r="C187" t="s">
        <v>321</v>
      </c>
    </row>
    <row r="188" spans="1:3" ht="12.75">
      <c r="A188" t="s">
        <v>444</v>
      </c>
      <c r="B188" t="s">
        <v>435</v>
      </c>
      <c r="C188" t="s">
        <v>322</v>
      </c>
    </row>
    <row r="189" spans="1:3" ht="12.75">
      <c r="A189" t="s">
        <v>444</v>
      </c>
      <c r="B189" t="s">
        <v>435</v>
      </c>
      <c r="C189" t="s">
        <v>323</v>
      </c>
    </row>
    <row r="190" spans="1:3" ht="12.75">
      <c r="A190" t="s">
        <v>444</v>
      </c>
      <c r="B190" t="s">
        <v>435</v>
      </c>
      <c r="C190" t="s">
        <v>324</v>
      </c>
    </row>
    <row r="191" spans="1:3" ht="12.75">
      <c r="A191" t="s">
        <v>444</v>
      </c>
      <c r="B191" t="s">
        <v>435</v>
      </c>
      <c r="C191" t="s">
        <v>325</v>
      </c>
    </row>
    <row r="192" spans="1:3" ht="12.75">
      <c r="A192" t="s">
        <v>444</v>
      </c>
      <c r="B192" t="s">
        <v>436</v>
      </c>
      <c r="C192" t="s">
        <v>317</v>
      </c>
    </row>
    <row r="193" spans="1:3" ht="12.75">
      <c r="A193" t="s">
        <v>444</v>
      </c>
      <c r="B193" t="s">
        <v>436</v>
      </c>
      <c r="C193" t="s">
        <v>318</v>
      </c>
    </row>
    <row r="194" spans="1:3" ht="12.75">
      <c r="A194" t="s">
        <v>444</v>
      </c>
      <c r="B194" t="s">
        <v>436</v>
      </c>
      <c r="C194" t="s">
        <v>319</v>
      </c>
    </row>
    <row r="195" spans="1:8" ht="12.75">
      <c r="A195" t="s">
        <v>444</v>
      </c>
      <c r="B195" t="s">
        <v>436</v>
      </c>
      <c r="C195" t="s">
        <v>320</v>
      </c>
      <c r="D195" s="159">
        <v>-610000</v>
      </c>
      <c r="E195" s="159">
        <v>-603000</v>
      </c>
      <c r="F195" s="159">
        <v>-596000</v>
      </c>
      <c r="G195" s="159">
        <v>-589000</v>
      </c>
      <c r="H195" s="159">
        <v>-582000</v>
      </c>
    </row>
    <row r="196" spans="1:3" ht="12.75">
      <c r="A196" t="s">
        <v>444</v>
      </c>
      <c r="B196" t="s">
        <v>436</v>
      </c>
      <c r="C196" t="s">
        <v>321</v>
      </c>
    </row>
    <row r="197" spans="1:3" ht="12.75">
      <c r="A197" t="s">
        <v>444</v>
      </c>
      <c r="B197" t="s">
        <v>436</v>
      </c>
      <c r="C197" t="s">
        <v>322</v>
      </c>
    </row>
    <row r="198" spans="1:3" ht="12.75">
      <c r="A198" t="s">
        <v>444</v>
      </c>
      <c r="B198" t="s">
        <v>436</v>
      </c>
      <c r="C198" t="s">
        <v>323</v>
      </c>
    </row>
    <row r="199" spans="1:3" ht="12.75">
      <c r="A199" t="s">
        <v>444</v>
      </c>
      <c r="B199" t="s">
        <v>436</v>
      </c>
      <c r="C199" t="s">
        <v>324</v>
      </c>
    </row>
    <row r="200" spans="1:3" ht="12.75">
      <c r="A200" t="s">
        <v>444</v>
      </c>
      <c r="B200" t="s">
        <v>436</v>
      </c>
      <c r="C200" t="s">
        <v>325</v>
      </c>
    </row>
    <row r="201" spans="1:3" ht="12.75">
      <c r="A201" t="s">
        <v>445</v>
      </c>
      <c r="B201" t="s">
        <v>435</v>
      </c>
      <c r="C201" t="s">
        <v>317</v>
      </c>
    </row>
    <row r="202" spans="1:8" ht="12.75">
      <c r="A202" t="s">
        <v>445</v>
      </c>
      <c r="B202" t="s">
        <v>435</v>
      </c>
      <c r="C202" t="s">
        <v>318</v>
      </c>
      <c r="D202" s="159">
        <v>-9571000</v>
      </c>
      <c r="E202" s="159">
        <v>-9276000</v>
      </c>
      <c r="F202" s="159">
        <v>-8971000</v>
      </c>
      <c r="G202" s="159">
        <v>-8655000</v>
      </c>
      <c r="H202" s="159">
        <v>-8329000</v>
      </c>
    </row>
    <row r="203" spans="1:3" ht="12.75">
      <c r="A203" t="s">
        <v>445</v>
      </c>
      <c r="B203" t="s">
        <v>435</v>
      </c>
      <c r="C203" t="s">
        <v>319</v>
      </c>
    </row>
    <row r="204" spans="1:3" ht="12.75">
      <c r="A204" t="s">
        <v>445</v>
      </c>
      <c r="B204" t="s">
        <v>435</v>
      </c>
      <c r="C204" t="s">
        <v>320</v>
      </c>
    </row>
    <row r="205" spans="1:3" ht="12.75">
      <c r="A205" t="s">
        <v>445</v>
      </c>
      <c r="B205" t="s">
        <v>435</v>
      </c>
      <c r="C205" t="s">
        <v>321</v>
      </c>
    </row>
    <row r="206" spans="1:3" ht="12.75">
      <c r="A206" t="s">
        <v>445</v>
      </c>
      <c r="B206" t="s">
        <v>435</v>
      </c>
      <c r="C206" t="s">
        <v>322</v>
      </c>
    </row>
    <row r="207" spans="1:3" ht="12.75">
      <c r="A207" t="s">
        <v>445</v>
      </c>
      <c r="B207" t="s">
        <v>435</v>
      </c>
      <c r="C207" t="s">
        <v>323</v>
      </c>
    </row>
    <row r="208" spans="1:3" ht="12.75">
      <c r="A208" t="s">
        <v>445</v>
      </c>
      <c r="B208" t="s">
        <v>435</v>
      </c>
      <c r="C208" t="s">
        <v>324</v>
      </c>
    </row>
    <row r="209" spans="1:3" ht="12.75">
      <c r="A209" t="s">
        <v>445</v>
      </c>
      <c r="B209" t="s">
        <v>435</v>
      </c>
      <c r="C209" t="s">
        <v>325</v>
      </c>
    </row>
    <row r="210" spans="1:3" ht="12.75">
      <c r="A210" t="s">
        <v>445</v>
      </c>
      <c r="B210" t="s">
        <v>436</v>
      </c>
      <c r="C210" t="s">
        <v>317</v>
      </c>
    </row>
    <row r="211" spans="1:3" ht="12.75">
      <c r="A211" t="s">
        <v>445</v>
      </c>
      <c r="B211" t="s">
        <v>436</v>
      </c>
      <c r="C211" t="s">
        <v>318</v>
      </c>
    </row>
    <row r="212" spans="1:3" ht="12.75">
      <c r="A212" t="s">
        <v>445</v>
      </c>
      <c r="B212" t="s">
        <v>436</v>
      </c>
      <c r="C212" t="s">
        <v>319</v>
      </c>
    </row>
    <row r="213" spans="1:8" ht="12.75">
      <c r="A213" t="s">
        <v>445</v>
      </c>
      <c r="B213" t="s">
        <v>436</v>
      </c>
      <c r="C213" t="s">
        <v>320</v>
      </c>
      <c r="D213" s="159">
        <v>-3706000</v>
      </c>
      <c r="E213" s="159">
        <v>-3591000</v>
      </c>
      <c r="F213" s="159">
        <v>-3469000</v>
      </c>
      <c r="G213" s="159">
        <v>-3342000</v>
      </c>
      <c r="H213" s="159">
        <v>-3208000</v>
      </c>
    </row>
    <row r="214" spans="1:3" ht="12.75">
      <c r="A214" t="s">
        <v>445</v>
      </c>
      <c r="B214" t="s">
        <v>436</v>
      </c>
      <c r="C214" t="s">
        <v>321</v>
      </c>
    </row>
    <row r="215" spans="1:3" ht="12.75">
      <c r="A215" t="s">
        <v>445</v>
      </c>
      <c r="B215" t="s">
        <v>436</v>
      </c>
      <c r="C215" t="s">
        <v>322</v>
      </c>
    </row>
    <row r="216" spans="1:3" ht="12.75">
      <c r="A216" t="s">
        <v>445</v>
      </c>
      <c r="B216" t="s">
        <v>436</v>
      </c>
      <c r="C216" t="s">
        <v>323</v>
      </c>
    </row>
    <row r="217" spans="1:3" ht="12.75">
      <c r="A217" t="s">
        <v>445</v>
      </c>
      <c r="B217" t="s">
        <v>436</v>
      </c>
      <c r="C217" t="s">
        <v>324</v>
      </c>
    </row>
    <row r="218" spans="1:3" ht="12.75">
      <c r="A218" t="s">
        <v>445</v>
      </c>
      <c r="B218" t="s">
        <v>436</v>
      </c>
      <c r="C218" t="s">
        <v>325</v>
      </c>
    </row>
    <row r="219" spans="1:3" ht="12.75">
      <c r="A219" t="s">
        <v>446</v>
      </c>
      <c r="B219" t="s">
        <v>435</v>
      </c>
      <c r="C219" t="s">
        <v>317</v>
      </c>
    </row>
    <row r="220" spans="1:3" ht="12.75">
      <c r="A220" t="s">
        <v>446</v>
      </c>
      <c r="B220" t="s">
        <v>435</v>
      </c>
      <c r="C220" t="s">
        <v>318</v>
      </c>
    </row>
    <row r="221" spans="1:3" ht="12.75">
      <c r="A221" t="s">
        <v>446</v>
      </c>
      <c r="B221" t="s">
        <v>435</v>
      </c>
      <c r="C221" t="s">
        <v>319</v>
      </c>
    </row>
    <row r="222" spans="1:3" ht="12.75">
      <c r="A222" t="s">
        <v>446</v>
      </c>
      <c r="B222" t="s">
        <v>435</v>
      </c>
      <c r="C222" t="s">
        <v>320</v>
      </c>
    </row>
    <row r="223" spans="1:3" ht="12.75">
      <c r="A223" t="s">
        <v>446</v>
      </c>
      <c r="B223" t="s">
        <v>435</v>
      </c>
      <c r="C223" t="s">
        <v>321</v>
      </c>
    </row>
    <row r="224" spans="1:3" ht="12.75">
      <c r="A224" t="s">
        <v>446</v>
      </c>
      <c r="B224" t="s">
        <v>435</v>
      </c>
      <c r="C224" t="s">
        <v>322</v>
      </c>
    </row>
    <row r="225" spans="1:3" ht="12.75">
      <c r="A225" t="s">
        <v>446</v>
      </c>
      <c r="B225" t="s">
        <v>435</v>
      </c>
      <c r="C225" t="s">
        <v>323</v>
      </c>
    </row>
    <row r="226" spans="1:3" ht="12.75">
      <c r="A226" t="s">
        <v>446</v>
      </c>
      <c r="B226" t="s">
        <v>435</v>
      </c>
      <c r="C226" t="s">
        <v>324</v>
      </c>
    </row>
    <row r="227" spans="1:3" ht="12.75">
      <c r="A227" t="s">
        <v>446</v>
      </c>
      <c r="B227" t="s">
        <v>435</v>
      </c>
      <c r="C227" t="s">
        <v>325</v>
      </c>
    </row>
    <row r="228" spans="1:3" ht="12.75">
      <c r="A228" t="s">
        <v>446</v>
      </c>
      <c r="B228" t="s">
        <v>436</v>
      </c>
      <c r="C228" t="s">
        <v>317</v>
      </c>
    </row>
    <row r="229" spans="1:3" ht="12.75">
      <c r="A229" t="s">
        <v>446</v>
      </c>
      <c r="B229" t="s">
        <v>436</v>
      </c>
      <c r="C229" t="s">
        <v>318</v>
      </c>
    </row>
    <row r="230" spans="1:8" ht="12.75">
      <c r="A230" t="s">
        <v>446</v>
      </c>
      <c r="B230" t="s">
        <v>436</v>
      </c>
      <c r="C230" t="s">
        <v>319</v>
      </c>
      <c r="D230" s="159">
        <v>-24000</v>
      </c>
      <c r="E230" s="159">
        <v>-19000</v>
      </c>
      <c r="F230" s="159">
        <v>-14000</v>
      </c>
      <c r="G230" s="159">
        <v>-10000</v>
      </c>
      <c r="H230" s="159">
        <v>-5000</v>
      </c>
    </row>
    <row r="231" spans="1:3" ht="12.75">
      <c r="A231" t="s">
        <v>446</v>
      </c>
      <c r="B231" t="s">
        <v>436</v>
      </c>
      <c r="C231" t="s">
        <v>320</v>
      </c>
    </row>
    <row r="232" spans="1:3" ht="12.75">
      <c r="A232" t="s">
        <v>446</v>
      </c>
      <c r="B232" t="s">
        <v>436</v>
      </c>
      <c r="C232" t="s">
        <v>321</v>
      </c>
    </row>
    <row r="233" spans="1:3" ht="12.75">
      <c r="A233" t="s">
        <v>446</v>
      </c>
      <c r="B233" t="s">
        <v>436</v>
      </c>
      <c r="C233" t="s">
        <v>322</v>
      </c>
    </row>
    <row r="234" spans="1:3" ht="12.75">
      <c r="A234" t="s">
        <v>446</v>
      </c>
      <c r="B234" t="s">
        <v>436</v>
      </c>
      <c r="C234" t="s">
        <v>323</v>
      </c>
    </row>
    <row r="235" spans="1:8" ht="12.75">
      <c r="A235" t="s">
        <v>446</v>
      </c>
      <c r="B235" t="s">
        <v>436</v>
      </c>
      <c r="C235" t="s">
        <v>324</v>
      </c>
      <c r="D235" s="159">
        <v>-24000</v>
      </c>
      <c r="E235" s="159">
        <v>-19000</v>
      </c>
      <c r="F235" s="159">
        <v>-14000</v>
      </c>
      <c r="G235" s="159">
        <v>-10000</v>
      </c>
      <c r="H235" s="159">
        <v>-5000</v>
      </c>
    </row>
    <row r="236" spans="1:8" ht="12.75">
      <c r="A236" t="s">
        <v>446</v>
      </c>
      <c r="B236" t="s">
        <v>436</v>
      </c>
      <c r="C236" t="s">
        <v>325</v>
      </c>
      <c r="D236" s="159">
        <v>-247000</v>
      </c>
      <c r="E236" s="159">
        <v>-225000</v>
      </c>
      <c r="F236" s="159">
        <v>-203000</v>
      </c>
      <c r="G236" s="159">
        <v>-181000</v>
      </c>
      <c r="H236" s="159">
        <v>-158000</v>
      </c>
    </row>
    <row r="237" spans="1:3" ht="12.75">
      <c r="A237" t="s">
        <v>447</v>
      </c>
      <c r="B237" t="s">
        <v>435</v>
      </c>
      <c r="C237" t="s">
        <v>317</v>
      </c>
    </row>
    <row r="238" spans="1:3" ht="12.75">
      <c r="A238" t="s">
        <v>447</v>
      </c>
      <c r="B238" t="s">
        <v>435</v>
      </c>
      <c r="C238" t="s">
        <v>318</v>
      </c>
    </row>
    <row r="239" spans="1:3" ht="12.75">
      <c r="A239" t="s">
        <v>447</v>
      </c>
      <c r="B239" t="s">
        <v>435</v>
      </c>
      <c r="C239" t="s">
        <v>319</v>
      </c>
    </row>
    <row r="240" spans="1:3" ht="12.75">
      <c r="A240" t="s">
        <v>447</v>
      </c>
      <c r="B240" t="s">
        <v>435</v>
      </c>
      <c r="C240" t="s">
        <v>320</v>
      </c>
    </row>
    <row r="241" spans="1:3" ht="12.75">
      <c r="A241" t="s">
        <v>447</v>
      </c>
      <c r="B241" t="s">
        <v>435</v>
      </c>
      <c r="C241" t="s">
        <v>321</v>
      </c>
    </row>
    <row r="242" spans="1:3" ht="12.75">
      <c r="A242" t="s">
        <v>447</v>
      </c>
      <c r="B242" t="s">
        <v>435</v>
      </c>
      <c r="C242" t="s">
        <v>322</v>
      </c>
    </row>
    <row r="243" spans="1:3" ht="12.75">
      <c r="A243" t="s">
        <v>447</v>
      </c>
      <c r="B243" t="s">
        <v>435</v>
      </c>
      <c r="C243" t="s">
        <v>323</v>
      </c>
    </row>
    <row r="244" spans="1:3" ht="12.75">
      <c r="A244" t="s">
        <v>447</v>
      </c>
      <c r="B244" t="s">
        <v>435</v>
      </c>
      <c r="C244" t="s">
        <v>324</v>
      </c>
    </row>
    <row r="245" spans="1:3" ht="12.75">
      <c r="A245" t="s">
        <v>447</v>
      </c>
      <c r="B245" t="s">
        <v>435</v>
      </c>
      <c r="C245" t="s">
        <v>325</v>
      </c>
    </row>
    <row r="246" spans="1:3" ht="12.75">
      <c r="A246" t="s">
        <v>447</v>
      </c>
      <c r="B246" t="s">
        <v>436</v>
      </c>
      <c r="C246" t="s">
        <v>317</v>
      </c>
    </row>
    <row r="247" spans="1:3" ht="12.75">
      <c r="A247" t="s">
        <v>447</v>
      </c>
      <c r="B247" t="s">
        <v>436</v>
      </c>
      <c r="C247" t="s">
        <v>318</v>
      </c>
    </row>
    <row r="248" spans="1:3" ht="12.75">
      <c r="A248" t="s">
        <v>447</v>
      </c>
      <c r="B248" t="s">
        <v>436</v>
      </c>
      <c r="C248" t="s">
        <v>319</v>
      </c>
    </row>
    <row r="249" spans="1:3" ht="12.75">
      <c r="A249" t="s">
        <v>447</v>
      </c>
      <c r="B249" t="s">
        <v>436</v>
      </c>
      <c r="C249" t="s">
        <v>320</v>
      </c>
    </row>
    <row r="250" spans="1:3" ht="12.75">
      <c r="A250" t="s">
        <v>447</v>
      </c>
      <c r="B250" t="s">
        <v>436</v>
      </c>
      <c r="C250" t="s">
        <v>321</v>
      </c>
    </row>
    <row r="251" spans="1:3" ht="12.75">
      <c r="A251" t="s">
        <v>447</v>
      </c>
      <c r="B251" t="s">
        <v>436</v>
      </c>
      <c r="C251" t="s">
        <v>322</v>
      </c>
    </row>
    <row r="252" spans="1:3" ht="12.75">
      <c r="A252" t="s">
        <v>447</v>
      </c>
      <c r="B252" t="s">
        <v>436</v>
      </c>
      <c r="C252" t="s">
        <v>323</v>
      </c>
    </row>
    <row r="253" spans="1:3" ht="12.75">
      <c r="A253" t="s">
        <v>447</v>
      </c>
      <c r="B253" t="s">
        <v>436</v>
      </c>
      <c r="C253" t="s">
        <v>324</v>
      </c>
    </row>
    <row r="254" spans="1:3" ht="12.75">
      <c r="A254" t="s">
        <v>447</v>
      </c>
      <c r="B254" t="s">
        <v>436</v>
      </c>
      <c r="C254" t="s">
        <v>325</v>
      </c>
    </row>
    <row r="255" spans="1:3" ht="12.75">
      <c r="A255" t="s">
        <v>448</v>
      </c>
      <c r="B255" t="s">
        <v>435</v>
      </c>
      <c r="C255" t="s">
        <v>317</v>
      </c>
    </row>
    <row r="256" spans="1:3" ht="12.75">
      <c r="A256" t="s">
        <v>448</v>
      </c>
      <c r="B256" t="s">
        <v>435</v>
      </c>
      <c r="C256" t="s">
        <v>318</v>
      </c>
    </row>
    <row r="257" spans="1:3" ht="12.75">
      <c r="A257" t="s">
        <v>448</v>
      </c>
      <c r="B257" t="s">
        <v>435</v>
      </c>
      <c r="C257" t="s">
        <v>319</v>
      </c>
    </row>
    <row r="258" spans="1:3" ht="12.75">
      <c r="A258" t="s">
        <v>448</v>
      </c>
      <c r="B258" t="s">
        <v>435</v>
      </c>
      <c r="C258" t="s">
        <v>320</v>
      </c>
    </row>
    <row r="259" spans="1:3" ht="12.75">
      <c r="A259" t="s">
        <v>448</v>
      </c>
      <c r="B259" t="s">
        <v>435</v>
      </c>
      <c r="C259" t="s">
        <v>321</v>
      </c>
    </row>
    <row r="260" spans="1:3" ht="12.75">
      <c r="A260" t="s">
        <v>448</v>
      </c>
      <c r="B260" t="s">
        <v>435</v>
      </c>
      <c r="C260" t="s">
        <v>322</v>
      </c>
    </row>
    <row r="261" spans="1:3" ht="12.75">
      <c r="A261" t="s">
        <v>448</v>
      </c>
      <c r="B261" t="s">
        <v>435</v>
      </c>
      <c r="C261" t="s">
        <v>323</v>
      </c>
    </row>
    <row r="262" spans="1:3" ht="12.75">
      <c r="A262" t="s">
        <v>448</v>
      </c>
      <c r="B262" t="s">
        <v>435</v>
      </c>
      <c r="C262" t="s">
        <v>324</v>
      </c>
    </row>
    <row r="263" spans="1:3" ht="12.75">
      <c r="A263" t="s">
        <v>448</v>
      </c>
      <c r="B263" t="s">
        <v>435</v>
      </c>
      <c r="C263" t="s">
        <v>325</v>
      </c>
    </row>
    <row r="264" spans="1:3" ht="12.75">
      <c r="A264" t="s">
        <v>448</v>
      </c>
      <c r="B264" t="s">
        <v>436</v>
      </c>
      <c r="C264" t="s">
        <v>317</v>
      </c>
    </row>
    <row r="265" spans="1:3" ht="12.75">
      <c r="A265" t="s">
        <v>448</v>
      </c>
      <c r="B265" t="s">
        <v>436</v>
      </c>
      <c r="C265" t="s">
        <v>318</v>
      </c>
    </row>
    <row r="266" spans="1:8" ht="12.75">
      <c r="A266" t="s">
        <v>448</v>
      </c>
      <c r="B266" t="s">
        <v>436</v>
      </c>
      <c r="C266" t="s">
        <v>319</v>
      </c>
      <c r="D266" s="159">
        <v>-4741000</v>
      </c>
      <c r="E266" s="159">
        <f>-3907000-Z319*1000</f>
        <v>-4376000</v>
      </c>
      <c r="F266" s="159">
        <f>-3551000-AA319*1000</f>
        <v>-3975000</v>
      </c>
      <c r="G266" s="159">
        <f>-3158000-AB319*1000</f>
        <v>-3533000</v>
      </c>
      <c r="H266" s="159">
        <f>-2726000-AC319*1000</f>
        <v>-3048000</v>
      </c>
    </row>
    <row r="267" spans="1:3" ht="12.75">
      <c r="A267" t="s">
        <v>448</v>
      </c>
      <c r="B267" t="s">
        <v>436</v>
      </c>
      <c r="C267" t="s">
        <v>320</v>
      </c>
    </row>
    <row r="268" spans="1:8" ht="12.75">
      <c r="A268" t="s">
        <v>448</v>
      </c>
      <c r="B268" t="s">
        <v>436</v>
      </c>
      <c r="C268" t="s">
        <v>321</v>
      </c>
      <c r="D268" s="159">
        <v>-1229000</v>
      </c>
      <c r="E268" s="159">
        <f>-941000-Z320*1000</f>
        <v>-1136000</v>
      </c>
      <c r="F268" s="159">
        <f>-856000-AA320*1000</f>
        <v>-1035000</v>
      </c>
      <c r="G268" s="159">
        <f>-763000-AB320*1000</f>
        <v>-923000</v>
      </c>
      <c r="H268" s="159">
        <f>-660000-AC320*1000</f>
        <v>-800000</v>
      </c>
    </row>
    <row r="269" spans="1:3" ht="12.75">
      <c r="A269" t="s">
        <v>448</v>
      </c>
      <c r="B269" t="s">
        <v>436</v>
      </c>
      <c r="C269" t="s">
        <v>322</v>
      </c>
    </row>
    <row r="270" spans="1:3" ht="12.75">
      <c r="A270" t="s">
        <v>448</v>
      </c>
      <c r="B270" t="s">
        <v>436</v>
      </c>
      <c r="C270" t="s">
        <v>323</v>
      </c>
    </row>
    <row r="271" spans="1:3" ht="12.75">
      <c r="A271" t="s">
        <v>448</v>
      </c>
      <c r="B271" t="s">
        <v>436</v>
      </c>
      <c r="C271" t="s">
        <v>324</v>
      </c>
    </row>
    <row r="272" spans="1:8" ht="12.75">
      <c r="A272" t="s">
        <v>448</v>
      </c>
      <c r="B272" t="s">
        <v>436</v>
      </c>
      <c r="C272" t="s">
        <v>325</v>
      </c>
      <c r="D272" s="159">
        <v>0</v>
      </c>
      <c r="E272" s="159">
        <v>0</v>
      </c>
      <c r="F272" s="159">
        <v>0</v>
      </c>
      <c r="G272" s="159">
        <v>0</v>
      </c>
      <c r="H272" s="159">
        <v>0</v>
      </c>
    </row>
    <row r="273" spans="1:3" ht="12.75">
      <c r="A273" t="s">
        <v>449</v>
      </c>
      <c r="B273" t="s">
        <v>435</v>
      </c>
      <c r="C273" t="s">
        <v>317</v>
      </c>
    </row>
    <row r="274" spans="1:3" ht="12.75">
      <c r="A274" t="s">
        <v>449</v>
      </c>
      <c r="B274" t="s">
        <v>435</v>
      </c>
      <c r="C274" t="s">
        <v>318</v>
      </c>
    </row>
    <row r="275" spans="1:3" ht="12.75">
      <c r="A275" t="s">
        <v>449</v>
      </c>
      <c r="B275" t="s">
        <v>435</v>
      </c>
      <c r="C275" t="s">
        <v>319</v>
      </c>
    </row>
    <row r="276" spans="1:3" ht="12.75">
      <c r="A276" t="s">
        <v>449</v>
      </c>
      <c r="B276" t="s">
        <v>435</v>
      </c>
      <c r="C276" t="s">
        <v>320</v>
      </c>
    </row>
    <row r="277" spans="1:3" ht="12.75">
      <c r="A277" t="s">
        <v>449</v>
      </c>
      <c r="B277" t="s">
        <v>435</v>
      </c>
      <c r="C277" t="s">
        <v>321</v>
      </c>
    </row>
    <row r="278" spans="1:3" ht="12.75">
      <c r="A278" t="s">
        <v>449</v>
      </c>
      <c r="B278" t="s">
        <v>435</v>
      </c>
      <c r="C278" t="s">
        <v>322</v>
      </c>
    </row>
    <row r="279" spans="1:3" ht="12.75">
      <c r="A279" t="s">
        <v>449</v>
      </c>
      <c r="B279" t="s">
        <v>435</v>
      </c>
      <c r="C279" t="s">
        <v>323</v>
      </c>
    </row>
    <row r="280" spans="1:3" ht="12.75">
      <c r="A280" t="s">
        <v>449</v>
      </c>
      <c r="B280" t="s">
        <v>435</v>
      </c>
      <c r="C280" t="s">
        <v>324</v>
      </c>
    </row>
    <row r="281" spans="1:3" ht="12.75">
      <c r="A281" t="s">
        <v>449</v>
      </c>
      <c r="B281" t="s">
        <v>435</v>
      </c>
      <c r="C281" t="s">
        <v>325</v>
      </c>
    </row>
    <row r="282" spans="1:3" ht="12.75">
      <c r="A282" t="s">
        <v>449</v>
      </c>
      <c r="B282" t="s">
        <v>436</v>
      </c>
      <c r="C282" t="s">
        <v>317</v>
      </c>
    </row>
    <row r="283" spans="1:3" ht="12.75">
      <c r="A283" t="s">
        <v>449</v>
      </c>
      <c r="B283" t="s">
        <v>436</v>
      </c>
      <c r="C283" t="s">
        <v>318</v>
      </c>
    </row>
    <row r="284" spans="1:3" ht="12.75">
      <c r="A284" t="s">
        <v>449</v>
      </c>
      <c r="B284" t="s">
        <v>436</v>
      </c>
      <c r="C284" t="s">
        <v>319</v>
      </c>
    </row>
    <row r="285" spans="1:3" ht="12.75">
      <c r="A285" t="s">
        <v>449</v>
      </c>
      <c r="B285" t="s">
        <v>436</v>
      </c>
      <c r="C285" t="s">
        <v>320</v>
      </c>
    </row>
    <row r="286" spans="1:3" ht="12.75">
      <c r="A286" t="s">
        <v>449</v>
      </c>
      <c r="B286" t="s">
        <v>436</v>
      </c>
      <c r="C286" t="s">
        <v>321</v>
      </c>
    </row>
    <row r="287" spans="1:8" ht="12.75">
      <c r="A287" t="s">
        <v>449</v>
      </c>
      <c r="B287" t="s">
        <v>436</v>
      </c>
      <c r="C287" t="s">
        <v>322</v>
      </c>
      <c r="D287" s="159">
        <v>-949000</v>
      </c>
      <c r="E287" s="159">
        <v>-887000</v>
      </c>
      <c r="F287" s="159">
        <v>-817000</v>
      </c>
      <c r="G287" s="159">
        <v>-740000</v>
      </c>
      <c r="H287" s="159">
        <v>-653000</v>
      </c>
    </row>
    <row r="288" spans="1:3" ht="12.75">
      <c r="A288" t="s">
        <v>449</v>
      </c>
      <c r="B288" t="s">
        <v>436</v>
      </c>
      <c r="C288" t="s">
        <v>323</v>
      </c>
    </row>
    <row r="289" spans="1:3" ht="12.75">
      <c r="A289" t="s">
        <v>449</v>
      </c>
      <c r="B289" t="s">
        <v>436</v>
      </c>
      <c r="C289" t="s">
        <v>324</v>
      </c>
    </row>
    <row r="290" spans="1:3" ht="12.75">
      <c r="A290" t="s">
        <v>449</v>
      </c>
      <c r="B290" t="s">
        <v>436</v>
      </c>
      <c r="C290" t="s">
        <v>325</v>
      </c>
    </row>
    <row r="291" spans="1:3" ht="12.75">
      <c r="A291" t="s">
        <v>450</v>
      </c>
      <c r="B291" t="s">
        <v>435</v>
      </c>
      <c r="C291" t="s">
        <v>317</v>
      </c>
    </row>
    <row r="292" spans="1:3" ht="12.75">
      <c r="A292" t="s">
        <v>450</v>
      </c>
      <c r="B292" t="s">
        <v>435</v>
      </c>
      <c r="C292" t="s">
        <v>318</v>
      </c>
    </row>
    <row r="293" spans="1:8" ht="12.75">
      <c r="A293" t="s">
        <v>450</v>
      </c>
      <c r="B293" t="s">
        <v>435</v>
      </c>
      <c r="C293" t="s">
        <v>319</v>
      </c>
      <c r="D293" s="159">
        <v>-141000</v>
      </c>
      <c r="E293" s="159">
        <v>-115000</v>
      </c>
      <c r="F293" s="159">
        <v>-87000</v>
      </c>
      <c r="G293" s="159">
        <v>-57000</v>
      </c>
      <c r="H293" s="159">
        <v>-33000</v>
      </c>
    </row>
    <row r="294" spans="1:3" ht="12.75">
      <c r="A294" t="s">
        <v>450</v>
      </c>
      <c r="B294" t="s">
        <v>435</v>
      </c>
      <c r="C294" t="s">
        <v>320</v>
      </c>
    </row>
    <row r="295" spans="1:3" ht="12.75">
      <c r="A295" t="s">
        <v>450</v>
      </c>
      <c r="B295" t="s">
        <v>435</v>
      </c>
      <c r="C295" t="s">
        <v>321</v>
      </c>
    </row>
    <row r="296" spans="1:3" ht="12.75">
      <c r="A296" t="s">
        <v>450</v>
      </c>
      <c r="B296" t="s">
        <v>435</v>
      </c>
      <c r="C296" t="s">
        <v>322</v>
      </c>
    </row>
    <row r="297" spans="1:3" ht="12.75">
      <c r="A297" t="s">
        <v>450</v>
      </c>
      <c r="B297" t="s">
        <v>435</v>
      </c>
      <c r="C297" t="s">
        <v>323</v>
      </c>
    </row>
    <row r="298" spans="1:8" ht="12.75">
      <c r="A298" t="s">
        <v>450</v>
      </c>
      <c r="B298" t="s">
        <v>435</v>
      </c>
      <c r="C298" t="s">
        <v>324</v>
      </c>
      <c r="D298" s="159">
        <v>-148000</v>
      </c>
      <c r="E298" s="159">
        <v>-119000</v>
      </c>
      <c r="F298" s="159">
        <v>-90000</v>
      </c>
      <c r="G298" s="159">
        <v>-59000</v>
      </c>
      <c r="H298" s="159">
        <v>-33000</v>
      </c>
    </row>
    <row r="299" spans="1:3" ht="12.75">
      <c r="A299" t="s">
        <v>450</v>
      </c>
      <c r="B299" t="s">
        <v>435</v>
      </c>
      <c r="C299" t="s">
        <v>325</v>
      </c>
    </row>
    <row r="300" spans="1:3" ht="12.75">
      <c r="A300" t="s">
        <v>450</v>
      </c>
      <c r="B300" t="s">
        <v>436</v>
      </c>
      <c r="C300" t="s">
        <v>317</v>
      </c>
    </row>
    <row r="301" spans="1:3" ht="12.75">
      <c r="A301" t="s">
        <v>450</v>
      </c>
      <c r="B301" t="s">
        <v>436</v>
      </c>
      <c r="C301" t="s">
        <v>318</v>
      </c>
    </row>
    <row r="302" spans="1:3" ht="12.75">
      <c r="A302" t="s">
        <v>450</v>
      </c>
      <c r="B302" t="s">
        <v>436</v>
      </c>
      <c r="C302" t="s">
        <v>319</v>
      </c>
    </row>
    <row r="303" spans="1:3" ht="12.75">
      <c r="A303" t="s">
        <v>450</v>
      </c>
      <c r="B303" t="s">
        <v>436</v>
      </c>
      <c r="C303" t="s">
        <v>320</v>
      </c>
    </row>
    <row r="304" spans="1:3" ht="12.75">
      <c r="A304" t="s">
        <v>450</v>
      </c>
      <c r="B304" t="s">
        <v>436</v>
      </c>
      <c r="C304" t="s">
        <v>321</v>
      </c>
    </row>
    <row r="305" spans="1:3" ht="12.75">
      <c r="A305" t="s">
        <v>450</v>
      </c>
      <c r="B305" t="s">
        <v>436</v>
      </c>
      <c r="C305" t="s">
        <v>322</v>
      </c>
    </row>
    <row r="306" spans="1:3" ht="12.75">
      <c r="A306" t="s">
        <v>450</v>
      </c>
      <c r="B306" t="s">
        <v>436</v>
      </c>
      <c r="C306" t="s">
        <v>323</v>
      </c>
    </row>
    <row r="307" spans="1:3" ht="12.75">
      <c r="A307" t="s">
        <v>450</v>
      </c>
      <c r="B307" t="s">
        <v>436</v>
      </c>
      <c r="C307" t="s">
        <v>324</v>
      </c>
    </row>
    <row r="308" spans="1:3" ht="12.75">
      <c r="A308" t="s">
        <v>450</v>
      </c>
      <c r="B308" t="s">
        <v>436</v>
      </c>
      <c r="C308" t="s">
        <v>325</v>
      </c>
    </row>
    <row r="310" spans="4:9" ht="12.75">
      <c r="D310" s="159"/>
      <c r="E310" s="159"/>
      <c r="F310" s="159"/>
      <c r="G310" s="159"/>
      <c r="H310" s="159"/>
      <c r="I310" s="159"/>
    </row>
    <row r="311" spans="1:9" ht="12.75">
      <c r="A311" t="s">
        <v>419</v>
      </c>
      <c r="D311" s="159">
        <f aca="true" t="shared" si="0" ref="D311:I311">SUM(D21:D310)</f>
        <v>-206990000</v>
      </c>
      <c r="E311" s="159">
        <f>SUM(E21:E310)</f>
        <v>-203832000</v>
      </c>
      <c r="F311" s="159">
        <f t="shared" si="0"/>
        <v>-198399000</v>
      </c>
      <c r="G311" s="159">
        <f t="shared" si="0"/>
        <v>-192714000</v>
      </c>
      <c r="H311" s="159">
        <f t="shared" si="0"/>
        <v>-186777000</v>
      </c>
      <c r="I311" s="159">
        <f t="shared" si="0"/>
        <v>0</v>
      </c>
    </row>
    <row r="318" spans="1:41" s="184" customFormat="1" ht="12.75">
      <c r="A318" s="182" t="s">
        <v>500</v>
      </c>
      <c r="B318" s="182" t="s">
        <v>501</v>
      </c>
      <c r="C318" s="182" t="s">
        <v>502</v>
      </c>
      <c r="D318" s="182" t="s">
        <v>475</v>
      </c>
      <c r="E318" s="182" t="s">
        <v>503</v>
      </c>
      <c r="F318" s="182" t="s">
        <v>504</v>
      </c>
      <c r="G318" s="182" t="s">
        <v>505</v>
      </c>
      <c r="H318" s="182" t="s">
        <v>506</v>
      </c>
      <c r="I318" s="182" t="s">
        <v>507</v>
      </c>
      <c r="J318" s="182" t="s">
        <v>508</v>
      </c>
      <c r="K318" s="182" t="s">
        <v>509</v>
      </c>
      <c r="L318" s="182" t="s">
        <v>510</v>
      </c>
      <c r="M318" s="182" t="s">
        <v>511</v>
      </c>
      <c r="N318" s="182" t="s">
        <v>512</v>
      </c>
      <c r="O318" s="182" t="s">
        <v>513</v>
      </c>
      <c r="P318" s="182" t="s">
        <v>514</v>
      </c>
      <c r="Q318" s="182" t="s">
        <v>515</v>
      </c>
      <c r="R318" s="182" t="s">
        <v>326</v>
      </c>
      <c r="S318" s="182" t="s">
        <v>328</v>
      </c>
      <c r="T318" s="182" t="s">
        <v>516</v>
      </c>
      <c r="U318" s="183" t="s">
        <v>517</v>
      </c>
      <c r="V318" s="182" t="s">
        <v>518</v>
      </c>
      <c r="W318" s="182" t="s">
        <v>519</v>
      </c>
      <c r="X318" s="182" t="s">
        <v>520</v>
      </c>
      <c r="Y318" s="182" t="s">
        <v>521</v>
      </c>
      <c r="Z318" s="182" t="s">
        <v>522</v>
      </c>
      <c r="AA318" s="182" t="s">
        <v>523</v>
      </c>
      <c r="AB318" s="182" t="s">
        <v>524</v>
      </c>
      <c r="AC318" s="182" t="s">
        <v>525</v>
      </c>
      <c r="AD318" s="182" t="s">
        <v>526</v>
      </c>
      <c r="AE318" s="182" t="s">
        <v>527</v>
      </c>
      <c r="AF318" s="182" t="s">
        <v>528</v>
      </c>
      <c r="AG318" s="182" t="s">
        <v>529</v>
      </c>
      <c r="AH318" s="182" t="s">
        <v>530</v>
      </c>
      <c r="AI318" s="182" t="s">
        <v>531</v>
      </c>
      <c r="AJ318" s="182" t="s">
        <v>532</v>
      </c>
      <c r="AK318" s="182" t="s">
        <v>533</v>
      </c>
      <c r="AL318" s="182" t="s">
        <v>534</v>
      </c>
      <c r="AM318" s="182" t="s">
        <v>535</v>
      </c>
      <c r="AN318" s="182" t="s">
        <v>536</v>
      </c>
      <c r="AO318" s="182" t="s">
        <v>537</v>
      </c>
    </row>
    <row r="319" spans="1:41" ht="12.75">
      <c r="A319" s="179" t="s">
        <v>488</v>
      </c>
      <c r="B319" s="179" t="s">
        <v>489</v>
      </c>
      <c r="C319" s="179" t="s">
        <v>490</v>
      </c>
      <c r="D319" s="179" t="s">
        <v>491</v>
      </c>
      <c r="E319" s="179" t="s">
        <v>492</v>
      </c>
      <c r="F319" s="179">
        <v>14300</v>
      </c>
      <c r="G319" s="179">
        <v>5006</v>
      </c>
      <c r="H319" s="179" t="s">
        <v>493</v>
      </c>
      <c r="I319" s="179">
        <v>8039</v>
      </c>
      <c r="J319" s="179">
        <v>2105</v>
      </c>
      <c r="K319" s="179"/>
      <c r="L319" s="179" t="s">
        <v>494</v>
      </c>
      <c r="M319" s="179">
        <v>2601</v>
      </c>
      <c r="N319" s="179" t="s">
        <v>495</v>
      </c>
      <c r="O319" s="179"/>
      <c r="P319" s="179">
        <v>1231300</v>
      </c>
      <c r="Q319" s="179"/>
      <c r="R319" s="179" t="s">
        <v>496</v>
      </c>
      <c r="S319" s="179" t="s">
        <v>319</v>
      </c>
      <c r="T319" s="179" t="s">
        <v>150</v>
      </c>
      <c r="U319" s="180" t="s">
        <v>497</v>
      </c>
      <c r="V319" s="179">
        <v>2007</v>
      </c>
      <c r="W319" s="179" t="s">
        <v>498</v>
      </c>
      <c r="X319" s="179">
        <v>0</v>
      </c>
      <c r="Y319" s="179">
        <v>0</v>
      </c>
      <c r="Z319" s="179">
        <v>469</v>
      </c>
      <c r="AA319" s="179">
        <v>424</v>
      </c>
      <c r="AB319" s="179">
        <v>375</v>
      </c>
      <c r="AC319" s="179">
        <v>322</v>
      </c>
      <c r="AD319" s="179">
        <v>0</v>
      </c>
      <c r="AE319" s="179">
        <v>0</v>
      </c>
      <c r="AF319" s="179">
        <v>0</v>
      </c>
      <c r="AG319" s="179">
        <v>0</v>
      </c>
      <c r="AH319" s="179">
        <v>0</v>
      </c>
      <c r="AI319" s="179">
        <v>0</v>
      </c>
      <c r="AJ319" s="179">
        <v>0</v>
      </c>
      <c r="AK319" s="179">
        <v>0</v>
      </c>
      <c r="AL319" s="179">
        <v>0</v>
      </c>
      <c r="AM319" s="179">
        <v>0</v>
      </c>
      <c r="AN319" s="179">
        <v>0</v>
      </c>
      <c r="AO319" s="179" t="s">
        <v>499</v>
      </c>
    </row>
    <row r="320" spans="1:41" ht="12.75">
      <c r="A320" s="179" t="s">
        <v>488</v>
      </c>
      <c r="B320" s="179" t="s">
        <v>489</v>
      </c>
      <c r="C320" s="179" t="s">
        <v>490</v>
      </c>
      <c r="D320" s="179" t="s">
        <v>491</v>
      </c>
      <c r="E320" s="179" t="s">
        <v>492</v>
      </c>
      <c r="F320" s="179">
        <v>14300</v>
      </c>
      <c r="G320" s="179">
        <v>5006</v>
      </c>
      <c r="H320" s="179" t="s">
        <v>493</v>
      </c>
      <c r="I320" s="179">
        <v>8039</v>
      </c>
      <c r="J320" s="179">
        <v>2105</v>
      </c>
      <c r="K320" s="179"/>
      <c r="L320" s="179" t="s">
        <v>494</v>
      </c>
      <c r="M320" s="179">
        <v>2601</v>
      </c>
      <c r="N320" s="179" t="s">
        <v>495</v>
      </c>
      <c r="O320" s="179"/>
      <c r="P320" s="179">
        <v>1231300</v>
      </c>
      <c r="Q320" s="179"/>
      <c r="R320" s="179" t="s">
        <v>496</v>
      </c>
      <c r="S320" s="179" t="s">
        <v>321</v>
      </c>
      <c r="T320" s="179" t="s">
        <v>150</v>
      </c>
      <c r="U320" s="180" t="s">
        <v>497</v>
      </c>
      <c r="V320" s="179">
        <v>2007</v>
      </c>
      <c r="W320" s="179" t="s">
        <v>498</v>
      </c>
      <c r="X320" s="179">
        <v>0</v>
      </c>
      <c r="Y320" s="179">
        <v>0</v>
      </c>
      <c r="Z320" s="179">
        <v>195</v>
      </c>
      <c r="AA320" s="179">
        <v>179</v>
      </c>
      <c r="AB320" s="179">
        <v>160</v>
      </c>
      <c r="AC320" s="179">
        <v>140</v>
      </c>
      <c r="AD320" s="179">
        <v>0</v>
      </c>
      <c r="AE320" s="179">
        <v>0</v>
      </c>
      <c r="AF320" s="179">
        <v>0</v>
      </c>
      <c r="AG320" s="179">
        <v>0</v>
      </c>
      <c r="AH320" s="179">
        <v>0</v>
      </c>
      <c r="AI320" s="179">
        <v>0</v>
      </c>
      <c r="AJ320" s="179">
        <v>0</v>
      </c>
      <c r="AK320" s="179">
        <v>0</v>
      </c>
      <c r="AL320" s="179">
        <v>0</v>
      </c>
      <c r="AM320" s="179">
        <v>0</v>
      </c>
      <c r="AN320" s="179">
        <v>0</v>
      </c>
      <c r="AO320" s="179" t="s">
        <v>499</v>
      </c>
    </row>
  </sheetData>
  <printOptions/>
  <pageMargins left="0.75" right="0.75" top="1" bottom="1" header="0.5" footer="0.5"/>
  <pageSetup orientation="portrait" paperSize="9"/>
  <colBreaks count="1" manualBreakCount="1">
    <brk id="3" max="31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D761" sqref="D761"/>
    </sheetView>
  </sheetViews>
  <sheetFormatPr defaultColWidth="9.140625" defaultRowHeight="12.75"/>
  <cols>
    <col min="1" max="2" width="36.57421875" style="0" bestFit="1" customWidth="1"/>
    <col min="3" max="6" width="15.421875" style="0" bestFit="1" customWidth="1"/>
    <col min="7" max="7" width="14.421875" style="0" bestFit="1" customWidth="1"/>
  </cols>
  <sheetData>
    <row r="1" spans="1:7" ht="12.75" customHeight="1">
      <c r="A1" s="161" t="s">
        <v>130</v>
      </c>
      <c r="B1" s="5"/>
      <c r="C1" s="5"/>
      <c r="D1" s="5"/>
      <c r="E1" s="5"/>
      <c r="F1" s="5"/>
      <c r="G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435</v>
      </c>
    </row>
    <row r="9" spans="1:2" ht="30">
      <c r="A9" s="1"/>
      <c r="B9" s="2" t="s">
        <v>436</v>
      </c>
    </row>
    <row r="10" spans="1:2" ht="15">
      <c r="A10" s="1" t="s">
        <v>333</v>
      </c>
      <c r="B10" s="2" t="s">
        <v>317</v>
      </c>
    </row>
    <row r="11" spans="1:2" ht="15">
      <c r="A11" s="1"/>
      <c r="B11" s="2" t="s">
        <v>318</v>
      </c>
    </row>
    <row r="12" spans="1:2" ht="15">
      <c r="A12" s="1"/>
      <c r="B12" s="2" t="s">
        <v>319</v>
      </c>
    </row>
    <row r="13" spans="1:2" ht="15">
      <c r="A13" s="1"/>
      <c r="B13" s="2" t="s">
        <v>320</v>
      </c>
    </row>
    <row r="14" spans="1:2" ht="15">
      <c r="A14" s="1"/>
      <c r="B14" s="2" t="s">
        <v>321</v>
      </c>
    </row>
    <row r="15" spans="1:2" ht="15">
      <c r="A15" s="1"/>
      <c r="B15" s="2" t="s">
        <v>322</v>
      </c>
    </row>
    <row r="16" spans="1:2" ht="15">
      <c r="A16" s="1"/>
      <c r="B16" s="2" t="s">
        <v>323</v>
      </c>
    </row>
    <row r="17" spans="1:2" ht="15">
      <c r="A17" s="1"/>
      <c r="B17" s="2" t="s">
        <v>324</v>
      </c>
    </row>
    <row r="18" spans="1:2" ht="15">
      <c r="A18" s="1"/>
      <c r="B18" s="2" t="s">
        <v>325</v>
      </c>
    </row>
    <row r="19" spans="1:7" ht="12.75">
      <c r="A19" s="174" t="s">
        <v>327</v>
      </c>
      <c r="B19" s="174" t="s">
        <v>326</v>
      </c>
      <c r="C19" t="s">
        <v>249</v>
      </c>
      <c r="D19" t="s">
        <v>250</v>
      </c>
      <c r="E19" t="s">
        <v>251</v>
      </c>
      <c r="F19" t="s">
        <v>314</v>
      </c>
      <c r="G19" t="s">
        <v>315</v>
      </c>
    </row>
    <row r="20" spans="1:7" ht="12.75">
      <c r="A20" s="174"/>
      <c r="B20" s="174"/>
      <c r="C20" t="s">
        <v>150</v>
      </c>
      <c r="D20" t="s">
        <v>150</v>
      </c>
      <c r="E20" t="s">
        <v>150</v>
      </c>
      <c r="F20" t="s">
        <v>150</v>
      </c>
      <c r="G20" t="s">
        <v>150</v>
      </c>
    </row>
    <row r="21" spans="1:7" ht="12.75">
      <c r="A21" t="s">
        <v>692</v>
      </c>
      <c r="B21" t="s">
        <v>129</v>
      </c>
      <c r="D21" s="159">
        <v>-664000</v>
      </c>
      <c r="E21" s="159">
        <v>-603000</v>
      </c>
      <c r="F21" s="159">
        <v>-535000</v>
      </c>
      <c r="G21" s="159">
        <v>-462000</v>
      </c>
    </row>
    <row r="22" spans="1:7" ht="12.75">
      <c r="A22" t="s">
        <v>435</v>
      </c>
      <c r="B22" t="s">
        <v>129</v>
      </c>
      <c r="C22" s="159">
        <v>-191907000</v>
      </c>
      <c r="D22" s="159">
        <v>-187760000</v>
      </c>
      <c r="E22" s="159">
        <v>-183456000</v>
      </c>
      <c r="F22" s="159">
        <v>-178962000</v>
      </c>
      <c r="G22" s="159">
        <v>-174207000</v>
      </c>
    </row>
    <row r="23" spans="1:7" ht="12.75">
      <c r="A23" t="s">
        <v>436</v>
      </c>
      <c r="B23" t="s">
        <v>129</v>
      </c>
      <c r="C23" s="159">
        <v>-15083000</v>
      </c>
      <c r="D23" s="159">
        <v>-15408000</v>
      </c>
      <c r="E23" s="159">
        <v>-14340000</v>
      </c>
      <c r="F23" s="159">
        <v>-13217000</v>
      </c>
      <c r="G23" s="159">
        <v>-12108000</v>
      </c>
    </row>
    <row r="25" spans="1:7" ht="12.75">
      <c r="A25" t="s">
        <v>648</v>
      </c>
      <c r="C25" s="159">
        <f>SUM(C21:C24)</f>
        <v>-206990000</v>
      </c>
      <c r="D25" s="159">
        <f>SUM(D21:D24)</f>
        <v>-203832000</v>
      </c>
      <c r="E25" s="159">
        <f>SUM(E21:E24)</f>
        <v>-198399000</v>
      </c>
      <c r="F25" s="159">
        <f>SUM(F21:F24)</f>
        <v>-192714000</v>
      </c>
      <c r="G25" s="159">
        <f>SUM(G21:G24)</f>
        <v>-186777000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3"/>
  <sheetViews>
    <sheetView showGridLines="0" workbookViewId="0" topLeftCell="A1">
      <selection activeCell="D761" sqref="D761"/>
    </sheetView>
  </sheetViews>
  <sheetFormatPr defaultColWidth="9.140625" defaultRowHeight="12.75"/>
  <cols>
    <col min="1" max="2" width="36.57421875" style="0" bestFit="1" customWidth="1"/>
    <col min="3" max="3" width="11.421875" style="0" bestFit="1" customWidth="1"/>
    <col min="4" max="4" width="18.57421875" style="0" customWidth="1"/>
    <col min="5" max="5" width="16.57421875" style="0" customWidth="1"/>
    <col min="6" max="6" width="16.140625" style="0" customWidth="1"/>
    <col min="7" max="7" width="13.8515625" style="0" bestFit="1" customWidth="1"/>
    <col min="8" max="8" width="20.421875" style="0" customWidth="1"/>
  </cols>
  <sheetData>
    <row r="1" spans="1:8" ht="12.75" customHeight="1">
      <c r="A1" s="161" t="s">
        <v>422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15">
      <c r="A8" s="1" t="s">
        <v>332</v>
      </c>
      <c r="B8" s="2" t="s">
        <v>423</v>
      </c>
    </row>
    <row r="9" spans="1:2" ht="15">
      <c r="A9" s="1" t="s">
        <v>333</v>
      </c>
      <c r="B9" s="2" t="s">
        <v>317</v>
      </c>
    </row>
    <row r="10" spans="1:2" ht="15">
      <c r="A10" s="1"/>
      <c r="B10" s="2" t="s">
        <v>318</v>
      </c>
    </row>
    <row r="11" spans="1:2" ht="15">
      <c r="A11" s="1"/>
      <c r="B11" s="2" t="s">
        <v>319</v>
      </c>
    </row>
    <row r="12" spans="1:2" ht="15">
      <c r="A12" s="1"/>
      <c r="B12" s="2" t="s">
        <v>320</v>
      </c>
    </row>
    <row r="13" spans="1:2" ht="15">
      <c r="A13" s="1"/>
      <c r="B13" s="2" t="s">
        <v>321</v>
      </c>
    </row>
    <row r="14" spans="1:2" ht="15">
      <c r="A14" s="1"/>
      <c r="B14" s="2" t="s">
        <v>322</v>
      </c>
    </row>
    <row r="15" spans="1:2" ht="15">
      <c r="A15" s="1"/>
      <c r="B15" s="2" t="s">
        <v>323</v>
      </c>
    </row>
    <row r="16" spans="1:2" ht="15">
      <c r="A16" s="1"/>
      <c r="B16" s="2" t="s">
        <v>324</v>
      </c>
    </row>
    <row r="17" spans="1:2" ht="15">
      <c r="A17" s="1"/>
      <c r="B17" s="2" t="s">
        <v>325</v>
      </c>
    </row>
    <row r="18" spans="1:8" ht="12.75">
      <c r="A18" s="174" t="s">
        <v>326</v>
      </c>
      <c r="B18" s="174" t="s">
        <v>327</v>
      </c>
      <c r="C18" s="174" t="s">
        <v>328</v>
      </c>
      <c r="D18" t="s">
        <v>249</v>
      </c>
      <c r="E18" t="s">
        <v>250</v>
      </c>
      <c r="F18" t="s">
        <v>251</v>
      </c>
      <c r="G18" t="s">
        <v>314</v>
      </c>
      <c r="H18" t="s">
        <v>315</v>
      </c>
    </row>
    <row r="19" spans="1:8" ht="12.75">
      <c r="A19" s="174"/>
      <c r="B19" s="174"/>
      <c r="C19" s="174"/>
      <c r="D19" t="s">
        <v>150</v>
      </c>
      <c r="E19" t="s">
        <v>150</v>
      </c>
      <c r="F19" t="s">
        <v>150</v>
      </c>
      <c r="G19" t="s">
        <v>150</v>
      </c>
      <c r="H19" t="s">
        <v>150</v>
      </c>
    </row>
    <row r="20" spans="1:3" ht="12.75">
      <c r="A20" t="s">
        <v>378</v>
      </c>
      <c r="B20" t="s">
        <v>423</v>
      </c>
      <c r="C20" t="s">
        <v>317</v>
      </c>
    </row>
    <row r="21" spans="1:3" ht="12.75">
      <c r="A21" t="s">
        <v>378</v>
      </c>
      <c r="B21" t="s">
        <v>423</v>
      </c>
      <c r="C21" t="s">
        <v>318</v>
      </c>
    </row>
    <row r="22" spans="1:3" ht="12.75">
      <c r="A22" t="s">
        <v>378</v>
      </c>
      <c r="B22" t="s">
        <v>423</v>
      </c>
      <c r="C22" t="s">
        <v>319</v>
      </c>
    </row>
    <row r="23" spans="1:3" ht="12.75">
      <c r="A23" t="s">
        <v>378</v>
      </c>
      <c r="B23" t="s">
        <v>423</v>
      </c>
      <c r="C23" t="s">
        <v>320</v>
      </c>
    </row>
    <row r="24" spans="1:3" ht="12.75">
      <c r="A24" t="s">
        <v>378</v>
      </c>
      <c r="B24" t="s">
        <v>423</v>
      </c>
      <c r="C24" t="s">
        <v>321</v>
      </c>
    </row>
    <row r="25" spans="1:3" ht="12.75">
      <c r="A25" t="s">
        <v>378</v>
      </c>
      <c r="B25" t="s">
        <v>423</v>
      </c>
      <c r="C25" t="s">
        <v>322</v>
      </c>
    </row>
    <row r="26" spans="1:3" ht="12.75">
      <c r="A26" t="s">
        <v>378</v>
      </c>
      <c r="B26" t="s">
        <v>423</v>
      </c>
      <c r="C26" t="s">
        <v>323</v>
      </c>
    </row>
    <row r="27" spans="1:3" ht="12.75">
      <c r="A27" t="s">
        <v>378</v>
      </c>
      <c r="B27" t="s">
        <v>423</v>
      </c>
      <c r="C27" t="s">
        <v>324</v>
      </c>
    </row>
    <row r="28" spans="1:3" ht="12.75">
      <c r="A28" t="s">
        <v>378</v>
      </c>
      <c r="B28" t="s">
        <v>423</v>
      </c>
      <c r="C28" t="s">
        <v>325</v>
      </c>
    </row>
    <row r="29" spans="1:3" ht="12.75">
      <c r="A29" t="s">
        <v>184</v>
      </c>
      <c r="B29" t="s">
        <v>423</v>
      </c>
      <c r="C29" t="s">
        <v>317</v>
      </c>
    </row>
    <row r="30" spans="1:3" ht="12.75">
      <c r="A30" t="s">
        <v>184</v>
      </c>
      <c r="B30" t="s">
        <v>423</v>
      </c>
      <c r="C30" t="s">
        <v>318</v>
      </c>
    </row>
    <row r="31" spans="1:5" ht="12.75">
      <c r="A31" t="s">
        <v>184</v>
      </c>
      <c r="B31" t="s">
        <v>423</v>
      </c>
      <c r="C31" t="s">
        <v>319</v>
      </c>
      <c r="E31" s="159">
        <v>900000</v>
      </c>
    </row>
    <row r="32" spans="1:3" ht="12.75">
      <c r="A32" t="s">
        <v>184</v>
      </c>
      <c r="B32" t="s">
        <v>423</v>
      </c>
      <c r="C32" t="s">
        <v>320</v>
      </c>
    </row>
    <row r="33" spans="1:3" ht="12.75">
      <c r="A33" t="s">
        <v>184</v>
      </c>
      <c r="B33" t="s">
        <v>423</v>
      </c>
      <c r="C33" t="s">
        <v>321</v>
      </c>
    </row>
    <row r="34" spans="1:3" ht="12.75">
      <c r="A34" t="s">
        <v>184</v>
      </c>
      <c r="B34" t="s">
        <v>423</v>
      </c>
      <c r="C34" t="s">
        <v>322</v>
      </c>
    </row>
    <row r="35" spans="1:3" ht="12.75">
      <c r="A35" t="s">
        <v>184</v>
      </c>
      <c r="B35" t="s">
        <v>423</v>
      </c>
      <c r="C35" t="s">
        <v>323</v>
      </c>
    </row>
    <row r="36" spans="1:3" ht="12.75">
      <c r="A36" t="s">
        <v>184</v>
      </c>
      <c r="B36" t="s">
        <v>423</v>
      </c>
      <c r="C36" t="s">
        <v>324</v>
      </c>
    </row>
    <row r="37" spans="1:3" ht="12.75">
      <c r="A37" t="s">
        <v>184</v>
      </c>
      <c r="B37" t="s">
        <v>423</v>
      </c>
      <c r="C37" t="s">
        <v>325</v>
      </c>
    </row>
    <row r="38" spans="1:3" ht="12.75">
      <c r="A38" t="s">
        <v>148</v>
      </c>
      <c r="B38" t="s">
        <v>423</v>
      </c>
      <c r="C38" t="s">
        <v>317</v>
      </c>
    </row>
    <row r="39" spans="1:3" ht="12.75">
      <c r="A39" t="s">
        <v>148</v>
      </c>
      <c r="B39" t="s">
        <v>423</v>
      </c>
      <c r="C39" t="s">
        <v>318</v>
      </c>
    </row>
    <row r="40" spans="1:3" ht="12.75">
      <c r="A40" t="s">
        <v>148</v>
      </c>
      <c r="B40" t="s">
        <v>423</v>
      </c>
      <c r="C40" t="s">
        <v>319</v>
      </c>
    </row>
    <row r="41" spans="1:3" ht="12.75">
      <c r="A41" t="s">
        <v>148</v>
      </c>
      <c r="B41" t="s">
        <v>423</v>
      </c>
      <c r="C41" t="s">
        <v>320</v>
      </c>
    </row>
    <row r="42" spans="1:3" ht="12.75">
      <c r="A42" t="s">
        <v>148</v>
      </c>
      <c r="B42" t="s">
        <v>423</v>
      </c>
      <c r="C42" t="s">
        <v>321</v>
      </c>
    </row>
    <row r="43" spans="1:3" ht="12.75">
      <c r="A43" t="s">
        <v>148</v>
      </c>
      <c r="B43" t="s">
        <v>423</v>
      </c>
      <c r="C43" t="s">
        <v>322</v>
      </c>
    </row>
    <row r="44" spans="1:3" ht="12.75">
      <c r="A44" t="s">
        <v>148</v>
      </c>
      <c r="B44" t="s">
        <v>423</v>
      </c>
      <c r="C44" t="s">
        <v>323</v>
      </c>
    </row>
    <row r="45" spans="1:5" ht="12.75">
      <c r="A45" t="s">
        <v>148</v>
      </c>
      <c r="B45" t="s">
        <v>423</v>
      </c>
      <c r="C45" t="s">
        <v>324</v>
      </c>
      <c r="E45" s="159">
        <v>1800000</v>
      </c>
    </row>
    <row r="46" spans="1:3" ht="12.75">
      <c r="A46" t="s">
        <v>148</v>
      </c>
      <c r="B46" t="s">
        <v>423</v>
      </c>
      <c r="C46" t="s">
        <v>325</v>
      </c>
    </row>
    <row r="47" spans="1:3" ht="12.75">
      <c r="A47" t="s">
        <v>617</v>
      </c>
      <c r="B47" t="s">
        <v>423</v>
      </c>
      <c r="C47" t="s">
        <v>317</v>
      </c>
    </row>
    <row r="48" spans="1:3" ht="12.75">
      <c r="A48" t="s">
        <v>617</v>
      </c>
      <c r="B48" t="s">
        <v>423</v>
      </c>
      <c r="C48" t="s">
        <v>318</v>
      </c>
    </row>
    <row r="49" spans="1:3" ht="12.75">
      <c r="A49" t="s">
        <v>617</v>
      </c>
      <c r="B49" t="s">
        <v>423</v>
      </c>
      <c r="C49" t="s">
        <v>319</v>
      </c>
    </row>
    <row r="50" spans="1:3" ht="12.75">
      <c r="A50" t="s">
        <v>617</v>
      </c>
      <c r="B50" t="s">
        <v>423</v>
      </c>
      <c r="C50" t="s">
        <v>320</v>
      </c>
    </row>
    <row r="51" spans="1:3" ht="12.75">
      <c r="A51" t="s">
        <v>617</v>
      </c>
      <c r="B51" t="s">
        <v>423</v>
      </c>
      <c r="C51" t="s">
        <v>321</v>
      </c>
    </row>
    <row r="52" spans="1:3" ht="12.75">
      <c r="A52" t="s">
        <v>617</v>
      </c>
      <c r="B52" t="s">
        <v>423</v>
      </c>
      <c r="C52" t="s">
        <v>322</v>
      </c>
    </row>
    <row r="53" spans="1:4" ht="12.75">
      <c r="A53" t="s">
        <v>617</v>
      </c>
      <c r="B53" t="s">
        <v>423</v>
      </c>
      <c r="C53" t="s">
        <v>323</v>
      </c>
      <c r="D53" s="159">
        <v>200000</v>
      </c>
    </row>
    <row r="54" spans="1:3" ht="12.75">
      <c r="A54" t="s">
        <v>617</v>
      </c>
      <c r="B54" t="s">
        <v>423</v>
      </c>
      <c r="C54" t="s">
        <v>324</v>
      </c>
    </row>
    <row r="55" spans="1:3" ht="12.75">
      <c r="A55" t="s">
        <v>617</v>
      </c>
      <c r="B55" t="s">
        <v>423</v>
      </c>
      <c r="C55" t="s">
        <v>325</v>
      </c>
    </row>
    <row r="56" spans="1:3" ht="12.75">
      <c r="A56" t="s">
        <v>140</v>
      </c>
      <c r="B56" t="s">
        <v>423</v>
      </c>
      <c r="C56" t="s">
        <v>317</v>
      </c>
    </row>
    <row r="57" spans="1:3" ht="12.75">
      <c r="A57" t="s">
        <v>140</v>
      </c>
      <c r="B57" t="s">
        <v>423</v>
      </c>
      <c r="C57" t="s">
        <v>318</v>
      </c>
    </row>
    <row r="58" spans="1:3" ht="12.75">
      <c r="A58" t="s">
        <v>140</v>
      </c>
      <c r="B58" t="s">
        <v>423</v>
      </c>
      <c r="C58" t="s">
        <v>319</v>
      </c>
    </row>
    <row r="59" spans="1:3" ht="12.75">
      <c r="A59" t="s">
        <v>140</v>
      </c>
      <c r="B59" t="s">
        <v>423</v>
      </c>
      <c r="C59" t="s">
        <v>320</v>
      </c>
    </row>
    <row r="60" spans="1:3" ht="12.75">
      <c r="A60" t="s">
        <v>140</v>
      </c>
      <c r="B60" t="s">
        <v>423</v>
      </c>
      <c r="C60" t="s">
        <v>321</v>
      </c>
    </row>
    <row r="61" spans="1:3" ht="12.75">
      <c r="A61" t="s">
        <v>140</v>
      </c>
      <c r="B61" t="s">
        <v>423</v>
      </c>
      <c r="C61" t="s">
        <v>322</v>
      </c>
    </row>
    <row r="62" spans="1:3" ht="12.75">
      <c r="A62" t="s">
        <v>140</v>
      </c>
      <c r="B62" t="s">
        <v>423</v>
      </c>
      <c r="C62" t="s">
        <v>323</v>
      </c>
    </row>
    <row r="63" spans="1:3" ht="12.75">
      <c r="A63" t="s">
        <v>140</v>
      </c>
      <c r="B63" t="s">
        <v>423</v>
      </c>
      <c r="C63" t="s">
        <v>324</v>
      </c>
    </row>
    <row r="64" spans="1:3" ht="12.75">
      <c r="A64" t="s">
        <v>140</v>
      </c>
      <c r="B64" t="s">
        <v>423</v>
      </c>
      <c r="C64" t="s">
        <v>325</v>
      </c>
    </row>
    <row r="65" spans="1:3" ht="12.75">
      <c r="A65" t="s">
        <v>424</v>
      </c>
      <c r="B65" t="s">
        <v>423</v>
      </c>
      <c r="C65" t="s">
        <v>317</v>
      </c>
    </row>
    <row r="66" spans="1:3" ht="12.75">
      <c r="A66" t="s">
        <v>424</v>
      </c>
      <c r="B66" t="s">
        <v>423</v>
      </c>
      <c r="C66" t="s">
        <v>318</v>
      </c>
    </row>
    <row r="67" spans="1:3" ht="12.75">
      <c r="A67" t="s">
        <v>424</v>
      </c>
      <c r="B67" t="s">
        <v>423</v>
      </c>
      <c r="C67" t="s">
        <v>319</v>
      </c>
    </row>
    <row r="68" spans="1:3" ht="12.75">
      <c r="A68" t="s">
        <v>424</v>
      </c>
      <c r="B68" t="s">
        <v>423</v>
      </c>
      <c r="C68" t="s">
        <v>320</v>
      </c>
    </row>
    <row r="69" spans="1:3" ht="12.75">
      <c r="A69" t="s">
        <v>424</v>
      </c>
      <c r="B69" t="s">
        <v>423</v>
      </c>
      <c r="C69" t="s">
        <v>321</v>
      </c>
    </row>
    <row r="70" spans="1:7" ht="12.75">
      <c r="A70" t="s">
        <v>424</v>
      </c>
      <c r="B70" t="s">
        <v>423</v>
      </c>
      <c r="C70" t="s">
        <v>322</v>
      </c>
      <c r="E70" s="159">
        <v>1000000</v>
      </c>
      <c r="F70" s="159">
        <v>12000000</v>
      </c>
      <c r="G70" s="159">
        <v>2000000</v>
      </c>
    </row>
    <row r="71" spans="1:3" ht="12.75">
      <c r="A71" t="s">
        <v>424</v>
      </c>
      <c r="B71" t="s">
        <v>423</v>
      </c>
      <c r="C71" t="s">
        <v>323</v>
      </c>
    </row>
    <row r="72" spans="1:3" ht="12.75">
      <c r="A72" t="s">
        <v>424</v>
      </c>
      <c r="B72" t="s">
        <v>423</v>
      </c>
      <c r="C72" t="s">
        <v>324</v>
      </c>
    </row>
    <row r="73" spans="1:3" ht="12.75">
      <c r="A73" t="s">
        <v>424</v>
      </c>
      <c r="B73" t="s">
        <v>423</v>
      </c>
      <c r="C73" t="s">
        <v>325</v>
      </c>
    </row>
    <row r="74" spans="1:3" ht="12.75">
      <c r="A74" t="s">
        <v>425</v>
      </c>
      <c r="B74" t="s">
        <v>423</v>
      </c>
      <c r="C74" t="s">
        <v>317</v>
      </c>
    </row>
    <row r="75" spans="1:3" ht="12.75">
      <c r="A75" t="s">
        <v>425</v>
      </c>
      <c r="B75" t="s">
        <v>423</v>
      </c>
      <c r="C75" t="s">
        <v>318</v>
      </c>
    </row>
    <row r="76" spans="1:3" ht="12.75">
      <c r="A76" t="s">
        <v>425</v>
      </c>
      <c r="B76" t="s">
        <v>423</v>
      </c>
      <c r="C76" t="s">
        <v>319</v>
      </c>
    </row>
    <row r="77" spans="1:3" ht="12.75">
      <c r="A77" t="s">
        <v>425</v>
      </c>
      <c r="B77" t="s">
        <v>423</v>
      </c>
      <c r="C77" t="s">
        <v>320</v>
      </c>
    </row>
    <row r="78" spans="1:3" ht="12.75">
      <c r="A78" t="s">
        <v>425</v>
      </c>
      <c r="B78" t="s">
        <v>423</v>
      </c>
      <c r="C78" t="s">
        <v>321</v>
      </c>
    </row>
    <row r="79" spans="1:3" ht="12.75">
      <c r="A79" t="s">
        <v>425</v>
      </c>
      <c r="B79" t="s">
        <v>423</v>
      </c>
      <c r="C79" t="s">
        <v>322</v>
      </c>
    </row>
    <row r="80" spans="1:3" ht="12.75">
      <c r="A80" t="s">
        <v>425</v>
      </c>
      <c r="B80" t="s">
        <v>423</v>
      </c>
      <c r="C80" t="s">
        <v>323</v>
      </c>
    </row>
    <row r="81" spans="1:6" ht="12.75">
      <c r="A81" t="s">
        <v>425</v>
      </c>
      <c r="B81" t="s">
        <v>423</v>
      </c>
      <c r="C81" t="s">
        <v>324</v>
      </c>
      <c r="D81" s="159">
        <v>2000000</v>
      </c>
      <c r="E81" s="159">
        <v>3000000</v>
      </c>
      <c r="F81" s="159">
        <v>20000000</v>
      </c>
    </row>
    <row r="82" spans="1:3" ht="12.75">
      <c r="A82" t="s">
        <v>425</v>
      </c>
      <c r="B82" t="s">
        <v>423</v>
      </c>
      <c r="C82" t="s">
        <v>325</v>
      </c>
    </row>
    <row r="83" spans="1:3" ht="12.75">
      <c r="A83" t="s">
        <v>426</v>
      </c>
      <c r="B83" t="s">
        <v>423</v>
      </c>
      <c r="C83" t="s">
        <v>317</v>
      </c>
    </row>
    <row r="84" spans="1:3" ht="12.75">
      <c r="A84" t="s">
        <v>426</v>
      </c>
      <c r="B84" t="s">
        <v>423</v>
      </c>
      <c r="C84" t="s">
        <v>318</v>
      </c>
    </row>
    <row r="85" spans="1:3" ht="12.75">
      <c r="A85" t="s">
        <v>426</v>
      </c>
      <c r="B85" t="s">
        <v>423</v>
      </c>
      <c r="C85" t="s">
        <v>319</v>
      </c>
    </row>
    <row r="86" spans="1:3" ht="12.75">
      <c r="A86" t="s">
        <v>426</v>
      </c>
      <c r="B86" t="s">
        <v>423</v>
      </c>
      <c r="C86" t="s">
        <v>320</v>
      </c>
    </row>
    <row r="87" spans="1:5" ht="12.75">
      <c r="A87" t="s">
        <v>426</v>
      </c>
      <c r="B87" t="s">
        <v>423</v>
      </c>
      <c r="C87" t="s">
        <v>321</v>
      </c>
      <c r="D87" s="159">
        <v>0</v>
      </c>
      <c r="E87" s="159">
        <v>1450000</v>
      </c>
    </row>
    <row r="88" spans="1:3" ht="12.75">
      <c r="A88" t="s">
        <v>426</v>
      </c>
      <c r="B88" t="s">
        <v>423</v>
      </c>
      <c r="C88" t="s">
        <v>322</v>
      </c>
    </row>
    <row r="89" spans="1:3" ht="12.75">
      <c r="A89" t="s">
        <v>426</v>
      </c>
      <c r="B89" t="s">
        <v>423</v>
      </c>
      <c r="C89" t="s">
        <v>323</v>
      </c>
    </row>
    <row r="90" spans="1:3" ht="12.75">
      <c r="A90" t="s">
        <v>426</v>
      </c>
      <c r="B90" t="s">
        <v>423</v>
      </c>
      <c r="C90" t="s">
        <v>324</v>
      </c>
    </row>
    <row r="91" spans="1:3" ht="12.75">
      <c r="A91" t="s">
        <v>426</v>
      </c>
      <c r="B91" t="s">
        <v>423</v>
      </c>
      <c r="C91" t="s">
        <v>325</v>
      </c>
    </row>
    <row r="92" spans="1:3" ht="12.75">
      <c r="A92" t="s">
        <v>427</v>
      </c>
      <c r="B92" t="s">
        <v>423</v>
      </c>
      <c r="C92" t="s">
        <v>317</v>
      </c>
    </row>
    <row r="93" spans="1:5" ht="12.75">
      <c r="A93" t="s">
        <v>427</v>
      </c>
      <c r="B93" t="s">
        <v>423</v>
      </c>
      <c r="C93" t="s">
        <v>318</v>
      </c>
      <c r="D93" s="159">
        <v>1178000</v>
      </c>
      <c r="E93" s="159">
        <v>30000</v>
      </c>
    </row>
    <row r="94" spans="1:5" ht="12.75">
      <c r="A94" t="s">
        <v>427</v>
      </c>
      <c r="B94" t="s">
        <v>423</v>
      </c>
      <c r="C94" t="s">
        <v>319</v>
      </c>
      <c r="D94" s="159">
        <v>3549000</v>
      </c>
      <c r="E94" s="159">
        <v>89000</v>
      </c>
    </row>
    <row r="95" spans="1:5" ht="12.75">
      <c r="A95" t="s">
        <v>427</v>
      </c>
      <c r="B95" t="s">
        <v>423</v>
      </c>
      <c r="C95" t="s">
        <v>320</v>
      </c>
      <c r="D95" s="159">
        <v>177000</v>
      </c>
      <c r="E95" s="159">
        <v>4000</v>
      </c>
    </row>
    <row r="96" spans="1:5" ht="12.75">
      <c r="A96" t="s">
        <v>427</v>
      </c>
      <c r="B96" t="s">
        <v>423</v>
      </c>
      <c r="C96" t="s">
        <v>321</v>
      </c>
      <c r="D96" s="159">
        <v>9637000</v>
      </c>
      <c r="E96" s="159">
        <v>243000</v>
      </c>
    </row>
    <row r="97" spans="1:5" ht="12.75">
      <c r="A97" t="s">
        <v>427</v>
      </c>
      <c r="B97" t="s">
        <v>423</v>
      </c>
      <c r="C97" t="s">
        <v>322</v>
      </c>
      <c r="D97" s="159">
        <v>1676000</v>
      </c>
      <c r="E97" s="159">
        <v>42000</v>
      </c>
    </row>
    <row r="98" spans="1:3" ht="12.75">
      <c r="A98" t="s">
        <v>427</v>
      </c>
      <c r="B98" t="s">
        <v>423</v>
      </c>
      <c r="C98" t="s">
        <v>323</v>
      </c>
    </row>
    <row r="99" spans="1:5" ht="12.75">
      <c r="A99" t="s">
        <v>427</v>
      </c>
      <c r="B99" t="s">
        <v>423</v>
      </c>
      <c r="C99" t="s">
        <v>324</v>
      </c>
      <c r="D99" s="159">
        <v>3064000</v>
      </c>
      <c r="E99" s="159">
        <v>78000</v>
      </c>
    </row>
    <row r="100" spans="1:5" ht="12.75">
      <c r="A100" t="s">
        <v>427</v>
      </c>
      <c r="B100" t="s">
        <v>423</v>
      </c>
      <c r="C100" t="s">
        <v>325</v>
      </c>
      <c r="D100" s="159">
        <v>566000</v>
      </c>
      <c r="E100" s="159">
        <v>14000</v>
      </c>
    </row>
    <row r="101" spans="1:3" ht="12.75">
      <c r="A101" t="s">
        <v>428</v>
      </c>
      <c r="B101" t="s">
        <v>423</v>
      </c>
      <c r="C101" t="s">
        <v>317</v>
      </c>
    </row>
    <row r="102" spans="1:3" ht="12.75">
      <c r="A102" t="s">
        <v>428</v>
      </c>
      <c r="B102" t="s">
        <v>423</v>
      </c>
      <c r="C102" t="s">
        <v>318</v>
      </c>
    </row>
    <row r="103" spans="1:3" ht="12.75">
      <c r="A103" t="s">
        <v>428</v>
      </c>
      <c r="B103" t="s">
        <v>423</v>
      </c>
      <c r="C103" t="s">
        <v>319</v>
      </c>
    </row>
    <row r="104" spans="1:3" ht="12.75">
      <c r="A104" t="s">
        <v>428</v>
      </c>
      <c r="B104" t="s">
        <v>423</v>
      </c>
      <c r="C104" t="s">
        <v>320</v>
      </c>
    </row>
    <row r="105" spans="1:3" ht="12.75">
      <c r="A105" t="s">
        <v>428</v>
      </c>
      <c r="B105" t="s">
        <v>423</v>
      </c>
      <c r="C105" t="s">
        <v>321</v>
      </c>
    </row>
    <row r="106" spans="1:3" ht="12.75">
      <c r="A106" t="s">
        <v>428</v>
      </c>
      <c r="B106" t="s">
        <v>423</v>
      </c>
      <c r="C106" t="s">
        <v>322</v>
      </c>
    </row>
    <row r="107" spans="1:3" ht="12.75">
      <c r="A107" t="s">
        <v>428</v>
      </c>
      <c r="B107" t="s">
        <v>423</v>
      </c>
      <c r="C107" t="s">
        <v>323</v>
      </c>
    </row>
    <row r="108" spans="1:3" ht="12.75">
      <c r="A108" t="s">
        <v>428</v>
      </c>
      <c r="B108" t="s">
        <v>423</v>
      </c>
      <c r="C108" t="s">
        <v>324</v>
      </c>
    </row>
    <row r="109" spans="1:3" ht="12.75">
      <c r="A109" t="s">
        <v>428</v>
      </c>
      <c r="B109" t="s">
        <v>423</v>
      </c>
      <c r="C109" t="s">
        <v>325</v>
      </c>
    </row>
    <row r="110" spans="1:3" ht="12.75">
      <c r="A110" t="s">
        <v>429</v>
      </c>
      <c r="B110" t="s">
        <v>423</v>
      </c>
      <c r="C110" t="s">
        <v>317</v>
      </c>
    </row>
    <row r="111" spans="1:3" ht="12.75">
      <c r="A111" t="s">
        <v>429</v>
      </c>
      <c r="B111" t="s">
        <v>423</v>
      </c>
      <c r="C111" t="s">
        <v>318</v>
      </c>
    </row>
    <row r="112" spans="1:3" ht="12.75">
      <c r="A112" t="s">
        <v>429</v>
      </c>
      <c r="B112" t="s">
        <v>423</v>
      </c>
      <c r="C112" t="s">
        <v>319</v>
      </c>
    </row>
    <row r="113" spans="1:3" ht="12.75">
      <c r="A113" t="s">
        <v>429</v>
      </c>
      <c r="B113" t="s">
        <v>423</v>
      </c>
      <c r="C113" t="s">
        <v>320</v>
      </c>
    </row>
    <row r="114" spans="1:3" ht="12.75">
      <c r="A114" t="s">
        <v>429</v>
      </c>
      <c r="B114" t="s">
        <v>423</v>
      </c>
      <c r="C114" t="s">
        <v>321</v>
      </c>
    </row>
    <row r="115" spans="1:3" ht="12.75">
      <c r="A115" t="s">
        <v>429</v>
      </c>
      <c r="B115" t="s">
        <v>423</v>
      </c>
      <c r="C115" t="s">
        <v>322</v>
      </c>
    </row>
    <row r="116" spans="1:5" ht="12.75">
      <c r="A116" t="s">
        <v>429</v>
      </c>
      <c r="B116" t="s">
        <v>423</v>
      </c>
      <c r="C116" t="s">
        <v>323</v>
      </c>
      <c r="D116" s="159">
        <v>1420000</v>
      </c>
      <c r="E116" s="159">
        <v>7425000</v>
      </c>
    </row>
    <row r="117" spans="1:3" ht="12.75">
      <c r="A117" t="s">
        <v>429</v>
      </c>
      <c r="B117" t="s">
        <v>423</v>
      </c>
      <c r="C117" t="s">
        <v>324</v>
      </c>
    </row>
    <row r="118" spans="1:3" ht="12.75">
      <c r="A118" t="s">
        <v>429</v>
      </c>
      <c r="B118" t="s">
        <v>423</v>
      </c>
      <c r="C118" t="s">
        <v>325</v>
      </c>
    </row>
    <row r="119" spans="1:3" ht="12.75">
      <c r="A119" t="s">
        <v>247</v>
      </c>
      <c r="B119" t="s">
        <v>423</v>
      </c>
      <c r="C119" t="s">
        <v>317</v>
      </c>
    </row>
    <row r="120" spans="1:3" ht="12.75">
      <c r="A120" t="s">
        <v>247</v>
      </c>
      <c r="B120" t="s">
        <v>423</v>
      </c>
      <c r="C120" t="s">
        <v>318</v>
      </c>
    </row>
    <row r="121" spans="1:3" ht="12.75">
      <c r="A121" t="s">
        <v>247</v>
      </c>
      <c r="B121" t="s">
        <v>423</v>
      </c>
      <c r="C121" t="s">
        <v>319</v>
      </c>
    </row>
    <row r="122" spans="1:3" ht="12.75">
      <c r="A122" t="s">
        <v>247</v>
      </c>
      <c r="B122" t="s">
        <v>423</v>
      </c>
      <c r="C122" t="s">
        <v>320</v>
      </c>
    </row>
    <row r="123" spans="1:3" ht="12.75">
      <c r="A123" t="s">
        <v>247</v>
      </c>
      <c r="B123" t="s">
        <v>423</v>
      </c>
      <c r="C123" t="s">
        <v>321</v>
      </c>
    </row>
    <row r="124" spans="1:3" ht="12.75">
      <c r="A124" t="s">
        <v>247</v>
      </c>
      <c r="B124" t="s">
        <v>423</v>
      </c>
      <c r="C124" t="s">
        <v>322</v>
      </c>
    </row>
    <row r="125" spans="1:3" ht="12.75">
      <c r="A125" t="s">
        <v>247</v>
      </c>
      <c r="B125" t="s">
        <v>423</v>
      </c>
      <c r="C125" t="s">
        <v>323</v>
      </c>
    </row>
    <row r="126" spans="1:3" ht="12.75">
      <c r="A126" t="s">
        <v>247</v>
      </c>
      <c r="B126" t="s">
        <v>423</v>
      </c>
      <c r="C126" t="s">
        <v>324</v>
      </c>
    </row>
    <row r="127" spans="1:3" ht="12.75">
      <c r="A127" t="s">
        <v>247</v>
      </c>
      <c r="B127" t="s">
        <v>423</v>
      </c>
      <c r="C127" t="s">
        <v>325</v>
      </c>
    </row>
    <row r="128" spans="1:3" ht="12.75">
      <c r="A128" t="s">
        <v>430</v>
      </c>
      <c r="B128" t="s">
        <v>423</v>
      </c>
      <c r="C128" t="s">
        <v>317</v>
      </c>
    </row>
    <row r="129" spans="1:3" ht="12.75">
      <c r="A129" t="s">
        <v>430</v>
      </c>
      <c r="B129" t="s">
        <v>423</v>
      </c>
      <c r="C129" t="s">
        <v>318</v>
      </c>
    </row>
    <row r="130" spans="1:3" ht="12.75">
      <c r="A130" t="s">
        <v>430</v>
      </c>
      <c r="B130" t="s">
        <v>423</v>
      </c>
      <c r="C130" t="s">
        <v>319</v>
      </c>
    </row>
    <row r="131" spans="1:3" ht="12.75">
      <c r="A131" t="s">
        <v>430</v>
      </c>
      <c r="B131" t="s">
        <v>423</v>
      </c>
      <c r="C131" t="s">
        <v>320</v>
      </c>
    </row>
    <row r="132" spans="1:3" ht="12.75">
      <c r="A132" t="s">
        <v>430</v>
      </c>
      <c r="B132" t="s">
        <v>423</v>
      </c>
      <c r="C132" t="s">
        <v>321</v>
      </c>
    </row>
    <row r="133" spans="1:3" ht="12.75">
      <c r="A133" t="s">
        <v>430</v>
      </c>
      <c r="B133" t="s">
        <v>423</v>
      </c>
      <c r="C133" t="s">
        <v>322</v>
      </c>
    </row>
    <row r="134" spans="1:3" ht="12.75">
      <c r="A134" t="s">
        <v>430</v>
      </c>
      <c r="B134" t="s">
        <v>423</v>
      </c>
      <c r="C134" t="s">
        <v>323</v>
      </c>
    </row>
    <row r="135" spans="1:3" ht="12.75">
      <c r="A135" t="s">
        <v>430</v>
      </c>
      <c r="B135" t="s">
        <v>423</v>
      </c>
      <c r="C135" t="s">
        <v>324</v>
      </c>
    </row>
    <row r="136" spans="1:3" ht="12.75">
      <c r="A136" t="s">
        <v>430</v>
      </c>
      <c r="B136" t="s">
        <v>423</v>
      </c>
      <c r="C136" t="s">
        <v>325</v>
      </c>
    </row>
    <row r="137" spans="1:3" ht="12.75">
      <c r="A137" t="s">
        <v>431</v>
      </c>
      <c r="B137" t="s">
        <v>423</v>
      </c>
      <c r="C137" t="s">
        <v>317</v>
      </c>
    </row>
    <row r="138" spans="1:3" ht="12.75">
      <c r="A138" t="s">
        <v>431</v>
      </c>
      <c r="B138" t="s">
        <v>423</v>
      </c>
      <c r="C138" t="s">
        <v>318</v>
      </c>
    </row>
    <row r="139" spans="1:8" ht="12.75">
      <c r="A139" t="s">
        <v>431</v>
      </c>
      <c r="B139" t="s">
        <v>423</v>
      </c>
      <c r="C139" t="s">
        <v>319</v>
      </c>
      <c r="D139" s="159">
        <v>13588000</v>
      </c>
      <c r="E139" s="159">
        <v>12215000</v>
      </c>
      <c r="F139" s="159">
        <v>12666000</v>
      </c>
      <c r="G139" s="159">
        <v>12869000</v>
      </c>
      <c r="H139" s="159">
        <v>13072000</v>
      </c>
    </row>
    <row r="140" spans="1:8" ht="12.75">
      <c r="A140" t="s">
        <v>431</v>
      </c>
      <c r="B140" t="s">
        <v>423</v>
      </c>
      <c r="C140" t="s">
        <v>320</v>
      </c>
      <c r="D140" s="159">
        <v>5852000</v>
      </c>
      <c r="E140" s="159">
        <v>5074000</v>
      </c>
      <c r="F140" s="159">
        <v>5252000</v>
      </c>
      <c r="G140" s="159">
        <v>5336000</v>
      </c>
      <c r="H140" s="159">
        <v>5420000</v>
      </c>
    </row>
    <row r="141" spans="1:8" ht="12.75">
      <c r="A141" t="s">
        <v>431</v>
      </c>
      <c r="B141" t="s">
        <v>423</v>
      </c>
      <c r="C141" t="s">
        <v>321</v>
      </c>
      <c r="D141" s="159">
        <v>5757000</v>
      </c>
      <c r="E141" s="159">
        <v>4992000</v>
      </c>
      <c r="F141" s="159">
        <v>5177000</v>
      </c>
      <c r="G141" s="159">
        <v>5260000</v>
      </c>
      <c r="H141" s="159">
        <v>5342000</v>
      </c>
    </row>
    <row r="142" spans="1:8" ht="12.75">
      <c r="A142" t="s">
        <v>431</v>
      </c>
      <c r="B142" t="s">
        <v>423</v>
      </c>
      <c r="C142" t="s">
        <v>322</v>
      </c>
      <c r="D142" s="159">
        <v>1409000</v>
      </c>
      <c r="E142" s="159">
        <v>1222000</v>
      </c>
      <c r="F142" s="159">
        <v>1264000</v>
      </c>
      <c r="G142" s="159">
        <v>1285000</v>
      </c>
      <c r="H142" s="159">
        <v>1305000</v>
      </c>
    </row>
    <row r="143" spans="1:8" ht="12.75">
      <c r="A143" t="s">
        <v>431</v>
      </c>
      <c r="B143" t="s">
        <v>423</v>
      </c>
      <c r="C143" t="s">
        <v>323</v>
      </c>
      <c r="D143" s="159">
        <v>2093000</v>
      </c>
      <c r="E143" s="159">
        <v>1813000</v>
      </c>
      <c r="F143" s="159">
        <v>1879000</v>
      </c>
      <c r="G143" s="159">
        <v>1909000</v>
      </c>
      <c r="H143" s="159">
        <v>1938000</v>
      </c>
    </row>
    <row r="144" spans="1:8" ht="12.75">
      <c r="A144" t="s">
        <v>431</v>
      </c>
      <c r="B144" t="s">
        <v>423</v>
      </c>
      <c r="C144" t="s">
        <v>324</v>
      </c>
      <c r="D144" s="159">
        <v>14887000</v>
      </c>
      <c r="E144" s="159">
        <v>13445000</v>
      </c>
      <c r="F144" s="159">
        <v>13934000</v>
      </c>
      <c r="G144" s="159">
        <v>14157000</v>
      </c>
      <c r="H144" s="159">
        <v>14379000</v>
      </c>
    </row>
    <row r="145" spans="1:8" ht="12.75">
      <c r="A145" t="s">
        <v>431</v>
      </c>
      <c r="B145" t="s">
        <v>423</v>
      </c>
      <c r="C145" t="s">
        <v>325</v>
      </c>
      <c r="D145" s="159">
        <v>2090000</v>
      </c>
      <c r="E145" s="159">
        <v>1869000</v>
      </c>
      <c r="F145" s="159">
        <v>1934000</v>
      </c>
      <c r="G145" s="159">
        <v>1965000</v>
      </c>
      <c r="H145" s="159">
        <v>1995000</v>
      </c>
    </row>
    <row r="146" spans="1:3" ht="12.75">
      <c r="A146" t="s">
        <v>432</v>
      </c>
      <c r="B146" t="s">
        <v>423</v>
      </c>
      <c r="C146" t="s">
        <v>317</v>
      </c>
    </row>
    <row r="147" spans="1:3" ht="12.75">
      <c r="A147" t="s">
        <v>432</v>
      </c>
      <c r="B147" t="s">
        <v>423</v>
      </c>
      <c r="C147" t="s">
        <v>318</v>
      </c>
    </row>
    <row r="148" spans="1:3" ht="12.75">
      <c r="A148" t="s">
        <v>432</v>
      </c>
      <c r="B148" t="s">
        <v>423</v>
      </c>
      <c r="C148" t="s">
        <v>319</v>
      </c>
    </row>
    <row r="149" spans="1:3" ht="12.75">
      <c r="A149" t="s">
        <v>432</v>
      </c>
      <c r="B149" t="s">
        <v>423</v>
      </c>
      <c r="C149" t="s">
        <v>320</v>
      </c>
    </row>
    <row r="150" spans="1:3" ht="12.75">
      <c r="A150" t="s">
        <v>432</v>
      </c>
      <c r="B150" t="s">
        <v>423</v>
      </c>
      <c r="C150" t="s">
        <v>321</v>
      </c>
    </row>
    <row r="151" spans="1:3" ht="12.75">
      <c r="A151" t="s">
        <v>432</v>
      </c>
      <c r="B151" t="s">
        <v>423</v>
      </c>
      <c r="C151" t="s">
        <v>322</v>
      </c>
    </row>
    <row r="152" spans="1:3" ht="12.75">
      <c r="A152" t="s">
        <v>432</v>
      </c>
      <c r="B152" t="s">
        <v>423</v>
      </c>
      <c r="C152" t="s">
        <v>323</v>
      </c>
    </row>
    <row r="153" spans="1:3" ht="12.75">
      <c r="A153" t="s">
        <v>432</v>
      </c>
      <c r="B153" t="s">
        <v>423</v>
      </c>
      <c r="C153" t="s">
        <v>324</v>
      </c>
    </row>
    <row r="154" spans="1:3" ht="12.75">
      <c r="A154" t="s">
        <v>432</v>
      </c>
      <c r="B154" t="s">
        <v>423</v>
      </c>
      <c r="C154" t="s">
        <v>325</v>
      </c>
    </row>
    <row r="155" spans="1:3" ht="12.75">
      <c r="A155" t="s">
        <v>433</v>
      </c>
      <c r="B155" t="s">
        <v>423</v>
      </c>
      <c r="C155" t="s">
        <v>317</v>
      </c>
    </row>
    <row r="156" spans="1:3" ht="12.75">
      <c r="A156" t="s">
        <v>433</v>
      </c>
      <c r="B156" t="s">
        <v>423</v>
      </c>
      <c r="C156" t="s">
        <v>318</v>
      </c>
    </row>
    <row r="157" spans="1:8" ht="12.75">
      <c r="A157" t="s">
        <v>433</v>
      </c>
      <c r="B157" t="s">
        <v>423</v>
      </c>
      <c r="C157" t="s">
        <v>319</v>
      </c>
      <c r="D157" s="159">
        <v>194000</v>
      </c>
      <c r="E157" s="159">
        <v>198000</v>
      </c>
      <c r="F157" s="159">
        <v>202000</v>
      </c>
      <c r="G157" s="159">
        <v>207000</v>
      </c>
      <c r="H157" s="159">
        <v>213000</v>
      </c>
    </row>
    <row r="158" spans="1:3" ht="12.75">
      <c r="A158" t="s">
        <v>433</v>
      </c>
      <c r="B158" t="s">
        <v>423</v>
      </c>
      <c r="C158" t="s">
        <v>320</v>
      </c>
    </row>
    <row r="159" spans="1:8" ht="12.75">
      <c r="A159" t="s">
        <v>433</v>
      </c>
      <c r="B159" t="s">
        <v>423</v>
      </c>
      <c r="C159" t="s">
        <v>321</v>
      </c>
      <c r="D159" s="159">
        <v>688000</v>
      </c>
      <c r="E159" s="159">
        <v>708000</v>
      </c>
      <c r="F159" s="159">
        <v>722000</v>
      </c>
      <c r="G159" s="159">
        <v>741000</v>
      </c>
      <c r="H159" s="159">
        <v>762000</v>
      </c>
    </row>
    <row r="160" spans="1:3" ht="12.75">
      <c r="A160" t="s">
        <v>433</v>
      </c>
      <c r="B160" t="s">
        <v>423</v>
      </c>
      <c r="C160" t="s">
        <v>322</v>
      </c>
    </row>
    <row r="161" spans="1:3" ht="12.75">
      <c r="A161" t="s">
        <v>433</v>
      </c>
      <c r="B161" t="s">
        <v>423</v>
      </c>
      <c r="C161" t="s">
        <v>323</v>
      </c>
    </row>
    <row r="162" spans="1:8" ht="12.75">
      <c r="A162" t="s">
        <v>433</v>
      </c>
      <c r="B162" t="s">
        <v>423</v>
      </c>
      <c r="C162" t="s">
        <v>324</v>
      </c>
      <c r="D162" s="159">
        <v>607000</v>
      </c>
      <c r="E162" s="159">
        <v>623000</v>
      </c>
      <c r="F162" s="159">
        <v>634000</v>
      </c>
      <c r="G162" s="159">
        <v>653000</v>
      </c>
      <c r="H162" s="159">
        <v>671000</v>
      </c>
    </row>
    <row r="163" spans="1:3" ht="12.75">
      <c r="A163" t="s">
        <v>433</v>
      </c>
      <c r="B163" t="s">
        <v>423</v>
      </c>
      <c r="C163" t="s">
        <v>325</v>
      </c>
    </row>
    <row r="164" spans="1:3" ht="12.75">
      <c r="A164" t="s">
        <v>178</v>
      </c>
      <c r="B164" t="s">
        <v>423</v>
      </c>
      <c r="C164" t="s">
        <v>317</v>
      </c>
    </row>
    <row r="165" spans="1:3" ht="12.75">
      <c r="A165" t="s">
        <v>178</v>
      </c>
      <c r="B165" t="s">
        <v>423</v>
      </c>
      <c r="C165" t="s">
        <v>318</v>
      </c>
    </row>
    <row r="166" spans="1:3" ht="12.75">
      <c r="A166" t="s">
        <v>178</v>
      </c>
      <c r="B166" t="s">
        <v>423</v>
      </c>
      <c r="C166" t="s">
        <v>319</v>
      </c>
    </row>
    <row r="167" spans="1:3" ht="12.75">
      <c r="A167" t="s">
        <v>178</v>
      </c>
      <c r="B167" t="s">
        <v>423</v>
      </c>
      <c r="C167" t="s">
        <v>320</v>
      </c>
    </row>
    <row r="168" spans="1:3" ht="12.75">
      <c r="A168" t="s">
        <v>178</v>
      </c>
      <c r="B168" t="s">
        <v>423</v>
      </c>
      <c r="C168" t="s">
        <v>321</v>
      </c>
    </row>
    <row r="169" spans="1:3" ht="12.75">
      <c r="A169" t="s">
        <v>178</v>
      </c>
      <c r="B169" t="s">
        <v>423</v>
      </c>
      <c r="C169" t="s">
        <v>322</v>
      </c>
    </row>
    <row r="170" spans="1:3" ht="12.75">
      <c r="A170" t="s">
        <v>178</v>
      </c>
      <c r="B170" t="s">
        <v>423</v>
      </c>
      <c r="C170" t="s">
        <v>323</v>
      </c>
    </row>
    <row r="171" spans="1:4" ht="12.75">
      <c r="A171" t="s">
        <v>178</v>
      </c>
      <c r="B171" t="s">
        <v>423</v>
      </c>
      <c r="C171" t="s">
        <v>324</v>
      </c>
      <c r="D171" s="159">
        <v>667000</v>
      </c>
    </row>
    <row r="172" spans="1:3" ht="12.75">
      <c r="A172" t="s">
        <v>178</v>
      </c>
      <c r="B172" t="s">
        <v>423</v>
      </c>
      <c r="C172" t="s">
        <v>325</v>
      </c>
    </row>
    <row r="173" spans="1:3" ht="12.75">
      <c r="A173" t="s">
        <v>377</v>
      </c>
      <c r="B173" t="s">
        <v>423</v>
      </c>
      <c r="C173" t="s">
        <v>317</v>
      </c>
    </row>
    <row r="174" spans="1:6" ht="12.75">
      <c r="A174" t="s">
        <v>377</v>
      </c>
      <c r="B174" t="s">
        <v>423</v>
      </c>
      <c r="C174" t="s">
        <v>318</v>
      </c>
      <c r="D174" s="159">
        <v>0</v>
      </c>
      <c r="E174" s="159">
        <v>0</v>
      </c>
      <c r="F174" s="159">
        <v>0</v>
      </c>
    </row>
    <row r="175" spans="1:6" ht="12.75">
      <c r="A175" t="s">
        <v>377</v>
      </c>
      <c r="B175" t="s">
        <v>423</v>
      </c>
      <c r="C175" t="s">
        <v>319</v>
      </c>
      <c r="D175" s="159">
        <v>90200000</v>
      </c>
      <c r="E175" s="159">
        <v>146500000</v>
      </c>
      <c r="F175" s="159">
        <v>158398000</v>
      </c>
    </row>
    <row r="176" spans="1:6" ht="12.75">
      <c r="A176" t="s">
        <v>377</v>
      </c>
      <c r="B176" t="s">
        <v>423</v>
      </c>
      <c r="C176" t="s">
        <v>320</v>
      </c>
      <c r="D176" s="159">
        <v>5000000</v>
      </c>
      <c r="E176" s="159">
        <v>8479000</v>
      </c>
      <c r="F176" s="159">
        <v>7251000</v>
      </c>
    </row>
    <row r="177" spans="1:6" ht="12.75">
      <c r="A177" t="s">
        <v>377</v>
      </c>
      <c r="B177" t="s">
        <v>423</v>
      </c>
      <c r="C177" t="s">
        <v>321</v>
      </c>
      <c r="D177" s="159">
        <v>60000000</v>
      </c>
      <c r="E177" s="159">
        <v>107750000</v>
      </c>
      <c r="F177" s="159">
        <v>112927000</v>
      </c>
    </row>
    <row r="178" spans="1:6" ht="12.75">
      <c r="A178" t="s">
        <v>377</v>
      </c>
      <c r="B178" t="s">
        <v>423</v>
      </c>
      <c r="C178" t="s">
        <v>322</v>
      </c>
      <c r="D178" s="159">
        <v>22750000</v>
      </c>
      <c r="E178" s="159">
        <v>35436000</v>
      </c>
      <c r="F178" s="159">
        <v>34006000</v>
      </c>
    </row>
    <row r="179" spans="1:6" ht="12.75">
      <c r="A179" t="s">
        <v>377</v>
      </c>
      <c r="B179" t="s">
        <v>423</v>
      </c>
      <c r="C179" t="s">
        <v>323</v>
      </c>
      <c r="D179" s="159">
        <v>10350000</v>
      </c>
      <c r="E179" s="159">
        <v>17264000</v>
      </c>
      <c r="F179" s="159">
        <v>16705000</v>
      </c>
    </row>
    <row r="180" spans="1:6" ht="12.75">
      <c r="A180" t="s">
        <v>377</v>
      </c>
      <c r="B180" t="s">
        <v>423</v>
      </c>
      <c r="C180" t="s">
        <v>324</v>
      </c>
      <c r="D180" s="159">
        <v>64950000</v>
      </c>
      <c r="E180" s="159">
        <v>101384000</v>
      </c>
      <c r="F180" s="159">
        <v>102438000</v>
      </c>
    </row>
    <row r="181" spans="1:6" ht="12.75">
      <c r="A181" t="s">
        <v>377</v>
      </c>
      <c r="B181" t="s">
        <v>423</v>
      </c>
      <c r="C181" t="s">
        <v>325</v>
      </c>
      <c r="D181" s="159">
        <v>49780000</v>
      </c>
      <c r="E181" s="159">
        <v>79327000</v>
      </c>
      <c r="F181" s="159">
        <v>83375000</v>
      </c>
    </row>
    <row r="182" spans="1:3" ht="12.75">
      <c r="A182" t="s">
        <v>117</v>
      </c>
      <c r="B182" t="s">
        <v>423</v>
      </c>
      <c r="C182" t="s">
        <v>317</v>
      </c>
    </row>
    <row r="183" spans="1:3" ht="12.75">
      <c r="A183" t="s">
        <v>117</v>
      </c>
      <c r="B183" t="s">
        <v>423</v>
      </c>
      <c r="C183" t="s">
        <v>318</v>
      </c>
    </row>
    <row r="184" spans="1:3" ht="12.75">
      <c r="A184" t="s">
        <v>117</v>
      </c>
      <c r="B184" t="s">
        <v>423</v>
      </c>
      <c r="C184" t="s">
        <v>319</v>
      </c>
    </row>
    <row r="185" spans="1:3" ht="12.75">
      <c r="A185" t="s">
        <v>117</v>
      </c>
      <c r="B185" t="s">
        <v>423</v>
      </c>
      <c r="C185" t="s">
        <v>320</v>
      </c>
    </row>
    <row r="186" spans="1:6" ht="12.75">
      <c r="A186" t="s">
        <v>117</v>
      </c>
      <c r="B186" t="s">
        <v>423</v>
      </c>
      <c r="C186" t="s">
        <v>321</v>
      </c>
      <c r="D186" s="159">
        <v>0</v>
      </c>
      <c r="E186" s="159">
        <v>2200000</v>
      </c>
      <c r="F186" s="159">
        <v>2200000</v>
      </c>
    </row>
    <row r="187" spans="1:3" ht="12.75">
      <c r="A187" t="s">
        <v>117</v>
      </c>
      <c r="B187" t="s">
        <v>423</v>
      </c>
      <c r="C187" t="s">
        <v>322</v>
      </c>
    </row>
    <row r="188" spans="1:3" ht="12.75">
      <c r="A188" t="s">
        <v>117</v>
      </c>
      <c r="B188" t="s">
        <v>423</v>
      </c>
      <c r="C188" t="s">
        <v>323</v>
      </c>
    </row>
    <row r="189" spans="1:3" ht="12.75">
      <c r="A189" t="s">
        <v>117</v>
      </c>
      <c r="B189" t="s">
        <v>423</v>
      </c>
      <c r="C189" t="s">
        <v>324</v>
      </c>
    </row>
    <row r="190" spans="1:3" ht="12.75">
      <c r="A190" t="s">
        <v>117</v>
      </c>
      <c r="B190" t="s">
        <v>423</v>
      </c>
      <c r="C190" t="s">
        <v>325</v>
      </c>
    </row>
    <row r="191" spans="1:3" ht="12.75">
      <c r="A191" t="s">
        <v>139</v>
      </c>
      <c r="B191" t="s">
        <v>423</v>
      </c>
      <c r="C191" t="s">
        <v>317</v>
      </c>
    </row>
    <row r="192" spans="1:3" ht="12.75">
      <c r="A192" t="s">
        <v>139</v>
      </c>
      <c r="B192" t="s">
        <v>423</v>
      </c>
      <c r="C192" t="s">
        <v>318</v>
      </c>
    </row>
    <row r="193" spans="1:3" ht="12.75">
      <c r="A193" t="s">
        <v>139</v>
      </c>
      <c r="B193" t="s">
        <v>423</v>
      </c>
      <c r="C193" t="s">
        <v>319</v>
      </c>
    </row>
    <row r="194" spans="1:3" ht="12.75">
      <c r="A194" t="s">
        <v>139</v>
      </c>
      <c r="B194" t="s">
        <v>423</v>
      </c>
      <c r="C194" t="s">
        <v>320</v>
      </c>
    </row>
    <row r="195" spans="1:3" ht="12.75">
      <c r="A195" t="s">
        <v>139</v>
      </c>
      <c r="B195" t="s">
        <v>423</v>
      </c>
      <c r="C195" t="s">
        <v>321</v>
      </c>
    </row>
    <row r="196" spans="1:3" ht="12.75">
      <c r="A196" t="s">
        <v>139</v>
      </c>
      <c r="B196" t="s">
        <v>423</v>
      </c>
      <c r="C196" t="s">
        <v>322</v>
      </c>
    </row>
    <row r="197" spans="1:3" ht="12.75">
      <c r="A197" t="s">
        <v>139</v>
      </c>
      <c r="B197" t="s">
        <v>423</v>
      </c>
      <c r="C197" t="s">
        <v>323</v>
      </c>
    </row>
    <row r="198" spans="1:3" ht="12.75">
      <c r="A198" t="s">
        <v>139</v>
      </c>
      <c r="B198" t="s">
        <v>423</v>
      </c>
      <c r="C198" t="s">
        <v>324</v>
      </c>
    </row>
    <row r="199" spans="1:3" ht="13.5" thickBot="1">
      <c r="A199" t="s">
        <v>139</v>
      </c>
      <c r="B199" t="s">
        <v>423</v>
      </c>
      <c r="C199" t="s">
        <v>325</v>
      </c>
    </row>
    <row r="200" spans="4:8" ht="15.75" thickBot="1">
      <c r="D200" s="4"/>
      <c r="E200" s="4"/>
      <c r="F200" s="4"/>
      <c r="G200" s="4"/>
      <c r="H200" s="4"/>
    </row>
    <row r="203" spans="1:8" ht="12.75">
      <c r="A203" t="s">
        <v>419</v>
      </c>
      <c r="D203" s="159">
        <f>SUM(D20:D199)</f>
        <v>374329000</v>
      </c>
      <c r="E203" s="159">
        <f>SUM(E20:E199)</f>
        <v>556574000</v>
      </c>
      <c r="F203" s="159">
        <f>SUM(F20:F199)</f>
        <v>592964000</v>
      </c>
      <c r="G203" s="159">
        <f>SUM(G20:G199)</f>
        <v>46382000</v>
      </c>
      <c r="H203" s="159">
        <f>SUM(H20:H199)</f>
        <v>45097000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36.57421875" style="0" bestFit="1" customWidth="1"/>
    <col min="2" max="2" width="33.57421875" style="0" bestFit="1" customWidth="1"/>
    <col min="3" max="5" width="14.8515625" style="0" bestFit="1" customWidth="1"/>
    <col min="6" max="7" width="13.8515625" style="0" bestFit="1" customWidth="1"/>
  </cols>
  <sheetData>
    <row r="1" spans="1:7" ht="12.75" customHeight="1">
      <c r="A1" s="161" t="s">
        <v>418</v>
      </c>
      <c r="B1" s="5"/>
      <c r="C1" s="5"/>
      <c r="D1" s="5"/>
      <c r="E1" s="5"/>
      <c r="F1" s="5"/>
      <c r="G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423</v>
      </c>
    </row>
    <row r="9" spans="1:2" ht="15">
      <c r="A9" s="1" t="s">
        <v>333</v>
      </c>
      <c r="B9" s="2" t="s">
        <v>317</v>
      </c>
    </row>
    <row r="10" spans="1:2" ht="15">
      <c r="A10" s="1"/>
      <c r="B10" s="2" t="s">
        <v>318</v>
      </c>
    </row>
    <row r="11" spans="1:2" ht="15">
      <c r="A11" s="1"/>
      <c r="B11" s="2" t="s">
        <v>319</v>
      </c>
    </row>
    <row r="12" spans="1:2" ht="15">
      <c r="A12" s="1"/>
      <c r="B12" s="2" t="s">
        <v>320</v>
      </c>
    </row>
    <row r="13" spans="1:2" ht="15">
      <c r="A13" s="1"/>
      <c r="B13" s="2" t="s">
        <v>321</v>
      </c>
    </row>
    <row r="14" spans="1:2" ht="15">
      <c r="A14" s="1"/>
      <c r="B14" s="2" t="s">
        <v>322</v>
      </c>
    </row>
    <row r="15" spans="1:2" ht="15">
      <c r="A15" s="1"/>
      <c r="B15" s="2" t="s">
        <v>323</v>
      </c>
    </row>
    <row r="16" spans="1:2" ht="15">
      <c r="A16" s="1"/>
      <c r="B16" s="2" t="s">
        <v>324</v>
      </c>
    </row>
    <row r="17" spans="1:2" ht="15">
      <c r="A17" s="1"/>
      <c r="B17" s="2" t="s">
        <v>325</v>
      </c>
    </row>
    <row r="18" spans="1:7" ht="12.75">
      <c r="A18" s="174" t="s">
        <v>326</v>
      </c>
      <c r="B18" s="174" t="s">
        <v>327</v>
      </c>
      <c r="C18" t="s">
        <v>249</v>
      </c>
      <c r="D18" t="s">
        <v>250</v>
      </c>
      <c r="E18" t="s">
        <v>251</v>
      </c>
      <c r="F18" t="s">
        <v>314</v>
      </c>
      <c r="G18" t="s">
        <v>315</v>
      </c>
    </row>
    <row r="19" spans="1:7" ht="12.75">
      <c r="A19" s="174"/>
      <c r="B19" s="174"/>
      <c r="C19" t="s">
        <v>150</v>
      </c>
      <c r="D19" t="s">
        <v>150</v>
      </c>
      <c r="E19" t="s">
        <v>150</v>
      </c>
      <c r="F19" t="s">
        <v>150</v>
      </c>
      <c r="G19" t="s">
        <v>150</v>
      </c>
    </row>
    <row r="20" spans="1:7" ht="12.75">
      <c r="A20" t="s">
        <v>129</v>
      </c>
      <c r="B20" t="s">
        <v>423</v>
      </c>
      <c r="C20" s="159">
        <v>374329000</v>
      </c>
      <c r="D20" s="159">
        <v>556574000</v>
      </c>
      <c r="E20" s="159">
        <v>592964000</v>
      </c>
      <c r="F20" s="159">
        <v>46382000</v>
      </c>
      <c r="G20" s="159">
        <v>45097000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5"/>
  <sheetViews>
    <sheetView showGridLines="0" workbookViewId="0" topLeftCell="A10">
      <selection activeCell="D761" sqref="D761"/>
    </sheetView>
  </sheetViews>
  <sheetFormatPr defaultColWidth="9.140625" defaultRowHeight="12.75"/>
  <cols>
    <col min="1" max="2" width="36.57421875" style="0" bestFit="1" customWidth="1"/>
    <col min="3" max="3" width="11.421875" style="0" bestFit="1" customWidth="1"/>
    <col min="4" max="7" width="14.8515625" style="0" bestFit="1" customWidth="1"/>
    <col min="8" max="8" width="16.421875" style="0" bestFit="1" customWidth="1"/>
  </cols>
  <sheetData>
    <row r="1" spans="1:8" ht="12.75" customHeight="1">
      <c r="A1" s="161" t="s">
        <v>666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335</v>
      </c>
    </row>
    <row r="9" spans="1:2" ht="30">
      <c r="A9" s="1"/>
      <c r="B9" s="2" t="s">
        <v>336</v>
      </c>
    </row>
    <row r="10" spans="1:2" ht="15">
      <c r="A10" s="1" t="s">
        <v>333</v>
      </c>
      <c r="B10" s="2" t="s">
        <v>317</v>
      </c>
    </row>
    <row r="11" spans="1:2" ht="15">
      <c r="A11" s="1"/>
      <c r="B11" s="2" t="s">
        <v>318</v>
      </c>
    </row>
    <row r="12" spans="1:2" ht="15">
      <c r="A12" s="1"/>
      <c r="B12" s="2" t="s">
        <v>319</v>
      </c>
    </row>
    <row r="13" spans="1:2" ht="15">
      <c r="A13" s="1"/>
      <c r="B13" s="2" t="s">
        <v>320</v>
      </c>
    </row>
    <row r="14" spans="1:2" ht="15">
      <c r="A14" s="1"/>
      <c r="B14" s="2" t="s">
        <v>321</v>
      </c>
    </row>
    <row r="15" spans="1:2" ht="15">
      <c r="A15" s="1"/>
      <c r="B15" s="2" t="s">
        <v>322</v>
      </c>
    </row>
    <row r="16" spans="1:2" ht="15">
      <c r="A16" s="1"/>
      <c r="B16" s="2" t="s">
        <v>323</v>
      </c>
    </row>
    <row r="17" spans="1:2" ht="15">
      <c r="A17" s="1"/>
      <c r="B17" s="2" t="s">
        <v>324</v>
      </c>
    </row>
    <row r="18" spans="1:2" ht="15">
      <c r="A18" s="1"/>
      <c r="B18" s="2" t="s">
        <v>325</v>
      </c>
    </row>
    <row r="19" spans="1:2" ht="15">
      <c r="A19" s="1" t="s">
        <v>667</v>
      </c>
      <c r="B19" s="2" t="s">
        <v>668</v>
      </c>
    </row>
    <row r="20" spans="1:2" ht="15">
      <c r="A20" s="1"/>
      <c r="B20" s="2" t="s">
        <v>669</v>
      </c>
    </row>
    <row r="21" spans="1:2" ht="15">
      <c r="A21" s="1"/>
      <c r="B21" s="2" t="s">
        <v>670</v>
      </c>
    </row>
    <row r="22" spans="1:2" ht="30">
      <c r="A22" s="1"/>
      <c r="B22" s="2" t="s">
        <v>590</v>
      </c>
    </row>
    <row r="23" spans="1:2" ht="15">
      <c r="A23" s="1"/>
      <c r="B23" s="2" t="s">
        <v>671</v>
      </c>
    </row>
    <row r="24" spans="1:2" ht="15">
      <c r="A24" s="1"/>
      <c r="B24" s="2" t="s">
        <v>672</v>
      </c>
    </row>
    <row r="25" spans="1:2" ht="15">
      <c r="A25" s="1"/>
      <c r="B25" s="2" t="s">
        <v>673</v>
      </c>
    </row>
    <row r="26" spans="1:8" ht="12.75">
      <c r="A26" s="174" t="s">
        <v>326</v>
      </c>
      <c r="B26" s="174" t="s">
        <v>327</v>
      </c>
      <c r="C26" s="174" t="s">
        <v>328</v>
      </c>
      <c r="D26" t="s">
        <v>249</v>
      </c>
      <c r="E26" t="s">
        <v>250</v>
      </c>
      <c r="F26" t="s">
        <v>251</v>
      </c>
      <c r="G26" t="s">
        <v>314</v>
      </c>
      <c r="H26" t="s">
        <v>315</v>
      </c>
    </row>
    <row r="27" spans="1:8" ht="12.75">
      <c r="A27" s="174"/>
      <c r="B27" s="174"/>
      <c r="C27" s="174"/>
      <c r="D27" t="s">
        <v>150</v>
      </c>
      <c r="E27" t="s">
        <v>150</v>
      </c>
      <c r="F27" t="s">
        <v>150</v>
      </c>
      <c r="G27" t="s">
        <v>150</v>
      </c>
      <c r="H27" t="s">
        <v>150</v>
      </c>
    </row>
    <row r="28" spans="1:3" ht="12.75">
      <c r="A28" t="s">
        <v>668</v>
      </c>
      <c r="B28" t="s">
        <v>335</v>
      </c>
      <c r="C28" t="s">
        <v>317</v>
      </c>
    </row>
    <row r="29" spans="1:4" ht="12.75">
      <c r="A29" t="s">
        <v>668</v>
      </c>
      <c r="B29" t="s">
        <v>335</v>
      </c>
      <c r="C29" t="s">
        <v>318</v>
      </c>
      <c r="D29" s="159">
        <v>-516000</v>
      </c>
    </row>
    <row r="30" spans="1:4" ht="12.75">
      <c r="A30" t="s">
        <v>668</v>
      </c>
      <c r="B30" t="s">
        <v>335</v>
      </c>
      <c r="C30" t="s">
        <v>319</v>
      </c>
      <c r="D30" s="159">
        <v>-8190000</v>
      </c>
    </row>
    <row r="31" spans="1:4" ht="12.75">
      <c r="A31" t="s">
        <v>668</v>
      </c>
      <c r="B31" t="s">
        <v>335</v>
      </c>
      <c r="C31" t="s">
        <v>320</v>
      </c>
      <c r="D31" s="159">
        <v>-1231000</v>
      </c>
    </row>
    <row r="32" spans="1:4" ht="12.75">
      <c r="A32" t="s">
        <v>668</v>
      </c>
      <c r="B32" t="s">
        <v>335</v>
      </c>
      <c r="C32" t="s">
        <v>321</v>
      </c>
      <c r="D32" s="159">
        <v>-5713000</v>
      </c>
    </row>
    <row r="33" spans="1:4" ht="12.75">
      <c r="A33" t="s">
        <v>668</v>
      </c>
      <c r="B33" t="s">
        <v>335</v>
      </c>
      <c r="C33" t="s">
        <v>322</v>
      </c>
      <c r="D33" s="159">
        <v>-2525000</v>
      </c>
    </row>
    <row r="34" spans="1:4" ht="12.75">
      <c r="A34" t="s">
        <v>668</v>
      </c>
      <c r="B34" t="s">
        <v>335</v>
      </c>
      <c r="C34" t="s">
        <v>323</v>
      </c>
      <c r="D34" s="159">
        <v>-1037000</v>
      </c>
    </row>
    <row r="35" spans="1:4" ht="12.75">
      <c r="A35" t="s">
        <v>668</v>
      </c>
      <c r="B35" t="s">
        <v>335</v>
      </c>
      <c r="C35" t="s">
        <v>324</v>
      </c>
      <c r="D35" s="159">
        <v>-6254000</v>
      </c>
    </row>
    <row r="36" spans="1:4" ht="12.75">
      <c r="A36" t="s">
        <v>668</v>
      </c>
      <c r="B36" t="s">
        <v>335</v>
      </c>
      <c r="C36" t="s">
        <v>325</v>
      </c>
      <c r="D36" s="159">
        <v>-2832000</v>
      </c>
    </row>
    <row r="37" spans="1:3" ht="12.75">
      <c r="A37" t="s">
        <v>668</v>
      </c>
      <c r="B37" t="s">
        <v>336</v>
      </c>
      <c r="C37" t="s">
        <v>317</v>
      </c>
    </row>
    <row r="38" spans="1:3" ht="12.75">
      <c r="A38" t="s">
        <v>668</v>
      </c>
      <c r="B38" t="s">
        <v>336</v>
      </c>
      <c r="C38" t="s">
        <v>318</v>
      </c>
    </row>
    <row r="39" spans="1:3" ht="12.75">
      <c r="A39" t="s">
        <v>668</v>
      </c>
      <c r="B39" t="s">
        <v>336</v>
      </c>
      <c r="C39" t="s">
        <v>319</v>
      </c>
    </row>
    <row r="40" spans="1:3" ht="12.75">
      <c r="A40" t="s">
        <v>668</v>
      </c>
      <c r="B40" t="s">
        <v>336</v>
      </c>
      <c r="C40" t="s">
        <v>320</v>
      </c>
    </row>
    <row r="41" spans="1:3" ht="12.75">
      <c r="A41" t="s">
        <v>668</v>
      </c>
      <c r="B41" t="s">
        <v>336</v>
      </c>
      <c r="C41" t="s">
        <v>321</v>
      </c>
    </row>
    <row r="42" spans="1:3" ht="12.75">
      <c r="A42" t="s">
        <v>668</v>
      </c>
      <c r="B42" t="s">
        <v>336</v>
      </c>
      <c r="C42" t="s">
        <v>322</v>
      </c>
    </row>
    <row r="43" spans="1:3" ht="12.75">
      <c r="A43" t="s">
        <v>668</v>
      </c>
      <c r="B43" t="s">
        <v>336</v>
      </c>
      <c r="C43" t="s">
        <v>323</v>
      </c>
    </row>
    <row r="44" spans="1:3" ht="12.75">
      <c r="A44" t="s">
        <v>668</v>
      </c>
      <c r="B44" t="s">
        <v>336</v>
      </c>
      <c r="C44" t="s">
        <v>324</v>
      </c>
    </row>
    <row r="45" spans="1:3" ht="12.75">
      <c r="A45" t="s">
        <v>668</v>
      </c>
      <c r="B45" t="s">
        <v>336</v>
      </c>
      <c r="C45" t="s">
        <v>325</v>
      </c>
    </row>
    <row r="46" spans="1:3" ht="12.75">
      <c r="A46" t="s">
        <v>669</v>
      </c>
      <c r="B46" t="s">
        <v>335</v>
      </c>
      <c r="C46" t="s">
        <v>317</v>
      </c>
    </row>
    <row r="47" spans="1:8" ht="12.75">
      <c r="A47" t="s">
        <v>669</v>
      </c>
      <c r="B47" t="s">
        <v>335</v>
      </c>
      <c r="C47" t="s">
        <v>318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</row>
    <row r="48" spans="1:8" ht="12.75">
      <c r="A48" t="s">
        <v>669</v>
      </c>
      <c r="B48" t="s">
        <v>335</v>
      </c>
      <c r="C48" t="s">
        <v>319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</row>
    <row r="49" spans="1:8" ht="12.75">
      <c r="A49" t="s">
        <v>669</v>
      </c>
      <c r="B49" t="s">
        <v>335</v>
      </c>
      <c r="C49" t="s">
        <v>320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</row>
    <row r="50" spans="1:8" ht="12.75">
      <c r="A50" t="s">
        <v>669</v>
      </c>
      <c r="B50" t="s">
        <v>335</v>
      </c>
      <c r="C50" t="s">
        <v>321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</row>
    <row r="51" spans="1:8" ht="12.75">
      <c r="A51" t="s">
        <v>669</v>
      </c>
      <c r="B51" t="s">
        <v>335</v>
      </c>
      <c r="C51" t="s">
        <v>322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</row>
    <row r="52" spans="1:8" ht="12.75">
      <c r="A52" t="s">
        <v>669</v>
      </c>
      <c r="B52" t="s">
        <v>335</v>
      </c>
      <c r="C52" t="s">
        <v>323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</row>
    <row r="53" spans="1:8" ht="12.75">
      <c r="A53" t="s">
        <v>669</v>
      </c>
      <c r="B53" t="s">
        <v>335</v>
      </c>
      <c r="C53" t="s">
        <v>324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</row>
    <row r="54" spans="1:8" ht="12.75">
      <c r="A54" t="s">
        <v>669</v>
      </c>
      <c r="B54" t="s">
        <v>335</v>
      </c>
      <c r="C54" t="s">
        <v>325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</row>
    <row r="55" spans="1:3" ht="12.75">
      <c r="A55" t="s">
        <v>669</v>
      </c>
      <c r="B55" t="s">
        <v>336</v>
      </c>
      <c r="C55" t="s">
        <v>317</v>
      </c>
    </row>
    <row r="56" spans="1:3" ht="12.75">
      <c r="A56" t="s">
        <v>669</v>
      </c>
      <c r="B56" t="s">
        <v>336</v>
      </c>
      <c r="C56" t="s">
        <v>318</v>
      </c>
    </row>
    <row r="57" spans="1:3" ht="12.75">
      <c r="A57" t="s">
        <v>669</v>
      </c>
      <c r="B57" t="s">
        <v>336</v>
      </c>
      <c r="C57" t="s">
        <v>319</v>
      </c>
    </row>
    <row r="58" spans="1:3" ht="12.75">
      <c r="A58" t="s">
        <v>669</v>
      </c>
      <c r="B58" t="s">
        <v>336</v>
      </c>
      <c r="C58" t="s">
        <v>320</v>
      </c>
    </row>
    <row r="59" spans="1:3" ht="12.75">
      <c r="A59" t="s">
        <v>669</v>
      </c>
      <c r="B59" t="s">
        <v>336</v>
      </c>
      <c r="C59" t="s">
        <v>321</v>
      </c>
    </row>
    <row r="60" spans="1:3" ht="12.75">
      <c r="A60" t="s">
        <v>669</v>
      </c>
      <c r="B60" t="s">
        <v>336</v>
      </c>
      <c r="C60" t="s">
        <v>322</v>
      </c>
    </row>
    <row r="61" spans="1:3" ht="12.75">
      <c r="A61" t="s">
        <v>669</v>
      </c>
      <c r="B61" t="s">
        <v>336</v>
      </c>
      <c r="C61" t="s">
        <v>323</v>
      </c>
    </row>
    <row r="62" spans="1:3" ht="12.75">
      <c r="A62" t="s">
        <v>669</v>
      </c>
      <c r="B62" t="s">
        <v>336</v>
      </c>
      <c r="C62" t="s">
        <v>324</v>
      </c>
    </row>
    <row r="63" spans="1:3" ht="12.75">
      <c r="A63" t="s">
        <v>669</v>
      </c>
      <c r="B63" t="s">
        <v>336</v>
      </c>
      <c r="C63" t="s">
        <v>325</v>
      </c>
    </row>
    <row r="64" spans="1:3" ht="12.75">
      <c r="A64" t="s">
        <v>670</v>
      </c>
      <c r="B64" t="s">
        <v>335</v>
      </c>
      <c r="C64" t="s">
        <v>317</v>
      </c>
    </row>
    <row r="65" spans="1:3" ht="12.75">
      <c r="A65" t="s">
        <v>670</v>
      </c>
      <c r="B65" t="s">
        <v>335</v>
      </c>
      <c r="C65" t="s">
        <v>318</v>
      </c>
    </row>
    <row r="66" spans="1:3" ht="12.75">
      <c r="A66" t="s">
        <v>670</v>
      </c>
      <c r="B66" t="s">
        <v>335</v>
      </c>
      <c r="C66" t="s">
        <v>319</v>
      </c>
    </row>
    <row r="67" spans="1:3" ht="12.75">
      <c r="A67" t="s">
        <v>670</v>
      </c>
      <c r="B67" t="s">
        <v>335</v>
      </c>
      <c r="C67" t="s">
        <v>320</v>
      </c>
    </row>
    <row r="68" spans="1:3" ht="12.75">
      <c r="A68" t="s">
        <v>670</v>
      </c>
      <c r="B68" t="s">
        <v>335</v>
      </c>
      <c r="C68" t="s">
        <v>321</v>
      </c>
    </row>
    <row r="69" spans="1:3" ht="12.75">
      <c r="A69" t="s">
        <v>670</v>
      </c>
      <c r="B69" t="s">
        <v>335</v>
      </c>
      <c r="C69" t="s">
        <v>322</v>
      </c>
    </row>
    <row r="70" spans="1:3" ht="12.75">
      <c r="A70" t="s">
        <v>670</v>
      </c>
      <c r="B70" t="s">
        <v>335</v>
      </c>
      <c r="C70" t="s">
        <v>323</v>
      </c>
    </row>
    <row r="71" spans="1:3" ht="12.75">
      <c r="A71" t="s">
        <v>670</v>
      </c>
      <c r="B71" t="s">
        <v>335</v>
      </c>
      <c r="C71" t="s">
        <v>324</v>
      </c>
    </row>
    <row r="72" spans="1:3" ht="12.75">
      <c r="A72" t="s">
        <v>670</v>
      </c>
      <c r="B72" t="s">
        <v>335</v>
      </c>
      <c r="C72" t="s">
        <v>325</v>
      </c>
    </row>
    <row r="73" spans="1:3" ht="12.75">
      <c r="A73" t="s">
        <v>670</v>
      </c>
      <c r="B73" t="s">
        <v>336</v>
      </c>
      <c r="C73" t="s">
        <v>317</v>
      </c>
    </row>
    <row r="74" spans="1:3" ht="12.75">
      <c r="A74" t="s">
        <v>670</v>
      </c>
      <c r="B74" t="s">
        <v>336</v>
      </c>
      <c r="C74" t="s">
        <v>318</v>
      </c>
    </row>
    <row r="75" spans="1:3" ht="12.75">
      <c r="A75" t="s">
        <v>670</v>
      </c>
      <c r="B75" t="s">
        <v>336</v>
      </c>
      <c r="C75" t="s">
        <v>319</v>
      </c>
    </row>
    <row r="76" spans="1:3" ht="12.75">
      <c r="A76" t="s">
        <v>670</v>
      </c>
      <c r="B76" t="s">
        <v>336</v>
      </c>
      <c r="C76" t="s">
        <v>320</v>
      </c>
    </row>
    <row r="77" spans="1:3" ht="12.75">
      <c r="A77" t="s">
        <v>670</v>
      </c>
      <c r="B77" t="s">
        <v>336</v>
      </c>
      <c r="C77" t="s">
        <v>321</v>
      </c>
    </row>
    <row r="78" spans="1:3" ht="12.75">
      <c r="A78" t="s">
        <v>670</v>
      </c>
      <c r="B78" t="s">
        <v>336</v>
      </c>
      <c r="C78" t="s">
        <v>322</v>
      </c>
    </row>
    <row r="79" spans="1:3" ht="12.75">
      <c r="A79" t="s">
        <v>670</v>
      </c>
      <c r="B79" t="s">
        <v>336</v>
      </c>
      <c r="C79" t="s">
        <v>323</v>
      </c>
    </row>
    <row r="80" spans="1:3" ht="12.75">
      <c r="A80" t="s">
        <v>670</v>
      </c>
      <c r="B80" t="s">
        <v>336</v>
      </c>
      <c r="C80" t="s">
        <v>324</v>
      </c>
    </row>
    <row r="81" spans="1:3" ht="12.75">
      <c r="A81" t="s">
        <v>670</v>
      </c>
      <c r="B81" t="s">
        <v>336</v>
      </c>
      <c r="C81" t="s">
        <v>325</v>
      </c>
    </row>
    <row r="82" spans="1:3" ht="12.75">
      <c r="A82" t="s">
        <v>590</v>
      </c>
      <c r="B82" t="s">
        <v>335</v>
      </c>
      <c r="C82" t="s">
        <v>317</v>
      </c>
    </row>
    <row r="83" spans="1:8" ht="12.75">
      <c r="A83" t="s">
        <v>590</v>
      </c>
      <c r="B83" t="s">
        <v>335</v>
      </c>
      <c r="C83" t="s">
        <v>318</v>
      </c>
      <c r="D83" s="159">
        <v>39209000</v>
      </c>
      <c r="E83" s="159">
        <v>3967000</v>
      </c>
      <c r="F83" s="159">
        <v>312515000</v>
      </c>
      <c r="G83" s="159">
        <v>645978000</v>
      </c>
      <c r="H83" s="159">
        <v>1003677000</v>
      </c>
    </row>
    <row r="84" spans="1:8" ht="12.75">
      <c r="A84" t="s">
        <v>590</v>
      </c>
      <c r="B84" t="s">
        <v>335</v>
      </c>
      <c r="C84" t="s">
        <v>319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</row>
    <row r="85" spans="1:3" ht="12.75">
      <c r="A85" t="s">
        <v>590</v>
      </c>
      <c r="B85" t="s">
        <v>335</v>
      </c>
      <c r="C85" t="s">
        <v>320</v>
      </c>
    </row>
    <row r="86" spans="1:3" ht="12.75">
      <c r="A86" t="s">
        <v>590</v>
      </c>
      <c r="B86" t="s">
        <v>335</v>
      </c>
      <c r="C86" t="s">
        <v>321</v>
      </c>
    </row>
    <row r="87" spans="1:4" ht="12.75">
      <c r="A87" t="s">
        <v>590</v>
      </c>
      <c r="B87" t="s">
        <v>335</v>
      </c>
      <c r="C87" t="s">
        <v>322</v>
      </c>
      <c r="D87" s="159">
        <v>0</v>
      </c>
    </row>
    <row r="88" spans="1:3" ht="12.75">
      <c r="A88" t="s">
        <v>590</v>
      </c>
      <c r="B88" t="s">
        <v>335</v>
      </c>
      <c r="C88" t="s">
        <v>323</v>
      </c>
    </row>
    <row r="89" spans="1:4" ht="12.75">
      <c r="A89" t="s">
        <v>590</v>
      </c>
      <c r="B89" t="s">
        <v>335</v>
      </c>
      <c r="C89" t="s">
        <v>324</v>
      </c>
      <c r="D89" s="159">
        <v>0</v>
      </c>
    </row>
    <row r="90" spans="1:5" ht="12.75">
      <c r="A90" t="s">
        <v>590</v>
      </c>
      <c r="B90" t="s">
        <v>335</v>
      </c>
      <c r="C90" t="s">
        <v>325</v>
      </c>
      <c r="E90" s="159">
        <v>0</v>
      </c>
    </row>
    <row r="91" spans="1:3" ht="12.75">
      <c r="A91" t="s">
        <v>590</v>
      </c>
      <c r="B91" t="s">
        <v>336</v>
      </c>
      <c r="C91" t="s">
        <v>317</v>
      </c>
    </row>
    <row r="92" spans="1:3" ht="12.75">
      <c r="A92" t="s">
        <v>590</v>
      </c>
      <c r="B92" t="s">
        <v>336</v>
      </c>
      <c r="C92" t="s">
        <v>318</v>
      </c>
    </row>
    <row r="93" spans="1:3" ht="12.75">
      <c r="A93" t="s">
        <v>590</v>
      </c>
      <c r="B93" t="s">
        <v>336</v>
      </c>
      <c r="C93" t="s">
        <v>319</v>
      </c>
    </row>
    <row r="94" spans="1:3" ht="12.75">
      <c r="A94" t="s">
        <v>590</v>
      </c>
      <c r="B94" t="s">
        <v>336</v>
      </c>
      <c r="C94" t="s">
        <v>320</v>
      </c>
    </row>
    <row r="95" spans="1:3" ht="12.75">
      <c r="A95" t="s">
        <v>590</v>
      </c>
      <c r="B95" t="s">
        <v>336</v>
      </c>
      <c r="C95" t="s">
        <v>321</v>
      </c>
    </row>
    <row r="96" spans="1:3" ht="12.75">
      <c r="A96" t="s">
        <v>590</v>
      </c>
      <c r="B96" t="s">
        <v>336</v>
      </c>
      <c r="C96" t="s">
        <v>322</v>
      </c>
    </row>
    <row r="97" spans="1:3" ht="12.75">
      <c r="A97" t="s">
        <v>590</v>
      </c>
      <c r="B97" t="s">
        <v>336</v>
      </c>
      <c r="C97" t="s">
        <v>323</v>
      </c>
    </row>
    <row r="98" spans="1:3" ht="12.75">
      <c r="A98" t="s">
        <v>590</v>
      </c>
      <c r="B98" t="s">
        <v>336</v>
      </c>
      <c r="C98" t="s">
        <v>324</v>
      </c>
    </row>
    <row r="99" spans="1:3" ht="12.75">
      <c r="A99" t="s">
        <v>590</v>
      </c>
      <c r="B99" t="s">
        <v>336</v>
      </c>
      <c r="C99" t="s">
        <v>325</v>
      </c>
    </row>
    <row r="100" spans="1:3" ht="12.75">
      <c r="A100" t="s">
        <v>671</v>
      </c>
      <c r="B100" t="s">
        <v>335</v>
      </c>
      <c r="C100" t="s">
        <v>317</v>
      </c>
    </row>
    <row r="101" spans="1:3" ht="12.75">
      <c r="A101" t="s">
        <v>671</v>
      </c>
      <c r="B101" t="s">
        <v>335</v>
      </c>
      <c r="C101" t="s">
        <v>318</v>
      </c>
    </row>
    <row r="102" spans="1:3" ht="12.75">
      <c r="A102" t="s">
        <v>671</v>
      </c>
      <c r="B102" t="s">
        <v>335</v>
      </c>
      <c r="C102" t="s">
        <v>319</v>
      </c>
    </row>
    <row r="103" spans="1:3" ht="12.75">
      <c r="A103" t="s">
        <v>671</v>
      </c>
      <c r="B103" t="s">
        <v>335</v>
      </c>
      <c r="C103" t="s">
        <v>320</v>
      </c>
    </row>
    <row r="104" spans="1:3" ht="12.75">
      <c r="A104" t="s">
        <v>671</v>
      </c>
      <c r="B104" t="s">
        <v>335</v>
      </c>
      <c r="C104" t="s">
        <v>321</v>
      </c>
    </row>
    <row r="105" spans="1:3" ht="12.75">
      <c r="A105" t="s">
        <v>671</v>
      </c>
      <c r="B105" t="s">
        <v>335</v>
      </c>
      <c r="C105" t="s">
        <v>322</v>
      </c>
    </row>
    <row r="106" spans="1:3" ht="12.75">
      <c r="A106" t="s">
        <v>671</v>
      </c>
      <c r="B106" t="s">
        <v>335</v>
      </c>
      <c r="C106" t="s">
        <v>323</v>
      </c>
    </row>
    <row r="107" spans="1:3" ht="12.75">
      <c r="A107" t="s">
        <v>671</v>
      </c>
      <c r="B107" t="s">
        <v>335</v>
      </c>
      <c r="C107" t="s">
        <v>324</v>
      </c>
    </row>
    <row r="108" spans="1:3" ht="12.75">
      <c r="A108" t="s">
        <v>671</v>
      </c>
      <c r="B108" t="s">
        <v>335</v>
      </c>
      <c r="C108" t="s">
        <v>325</v>
      </c>
    </row>
    <row r="109" spans="1:3" ht="12.75">
      <c r="A109" t="s">
        <v>671</v>
      </c>
      <c r="B109" t="s">
        <v>336</v>
      </c>
      <c r="C109" t="s">
        <v>317</v>
      </c>
    </row>
    <row r="110" spans="1:3" ht="12.75">
      <c r="A110" t="s">
        <v>671</v>
      </c>
      <c r="B110" t="s">
        <v>336</v>
      </c>
      <c r="C110" t="s">
        <v>318</v>
      </c>
    </row>
    <row r="111" spans="1:3" ht="12.75">
      <c r="A111" t="s">
        <v>671</v>
      </c>
      <c r="B111" t="s">
        <v>336</v>
      </c>
      <c r="C111" t="s">
        <v>319</v>
      </c>
    </row>
    <row r="112" spans="1:3" ht="12.75">
      <c r="A112" t="s">
        <v>671</v>
      </c>
      <c r="B112" t="s">
        <v>336</v>
      </c>
      <c r="C112" t="s">
        <v>320</v>
      </c>
    </row>
    <row r="113" spans="1:3" ht="12.75">
      <c r="A113" t="s">
        <v>671</v>
      </c>
      <c r="B113" t="s">
        <v>336</v>
      </c>
      <c r="C113" t="s">
        <v>321</v>
      </c>
    </row>
    <row r="114" spans="1:3" ht="12.75">
      <c r="A114" t="s">
        <v>671</v>
      </c>
      <c r="B114" t="s">
        <v>336</v>
      </c>
      <c r="C114" t="s">
        <v>322</v>
      </c>
    </row>
    <row r="115" spans="1:3" ht="12.75">
      <c r="A115" t="s">
        <v>671</v>
      </c>
      <c r="B115" t="s">
        <v>336</v>
      </c>
      <c r="C115" t="s">
        <v>323</v>
      </c>
    </row>
    <row r="116" spans="1:3" ht="12.75">
      <c r="A116" t="s">
        <v>671</v>
      </c>
      <c r="B116" t="s">
        <v>336</v>
      </c>
      <c r="C116" t="s">
        <v>324</v>
      </c>
    </row>
    <row r="117" spans="1:3" ht="12.75">
      <c r="A117" t="s">
        <v>671</v>
      </c>
      <c r="B117" t="s">
        <v>336</v>
      </c>
      <c r="C117" t="s">
        <v>325</v>
      </c>
    </row>
    <row r="118" spans="1:3" ht="12.75">
      <c r="A118" t="s">
        <v>672</v>
      </c>
      <c r="B118" t="s">
        <v>335</v>
      </c>
      <c r="C118" t="s">
        <v>317</v>
      </c>
    </row>
    <row r="119" spans="1:3" ht="12.75">
      <c r="A119" t="s">
        <v>672</v>
      </c>
      <c r="B119" t="s">
        <v>335</v>
      </c>
      <c r="C119" t="s">
        <v>318</v>
      </c>
    </row>
    <row r="120" spans="1:3" ht="12.75">
      <c r="A120" t="s">
        <v>672</v>
      </c>
      <c r="B120" t="s">
        <v>335</v>
      </c>
      <c r="C120" t="s">
        <v>319</v>
      </c>
    </row>
    <row r="121" spans="1:3" ht="12.75">
      <c r="A121" t="s">
        <v>672</v>
      </c>
      <c r="B121" t="s">
        <v>335</v>
      </c>
      <c r="C121" t="s">
        <v>320</v>
      </c>
    </row>
    <row r="122" spans="1:3" ht="12.75">
      <c r="A122" t="s">
        <v>672</v>
      </c>
      <c r="B122" t="s">
        <v>335</v>
      </c>
      <c r="C122" t="s">
        <v>321</v>
      </c>
    </row>
    <row r="123" spans="1:3" ht="12.75">
      <c r="A123" t="s">
        <v>672</v>
      </c>
      <c r="B123" t="s">
        <v>335</v>
      </c>
      <c r="C123" t="s">
        <v>322</v>
      </c>
    </row>
    <row r="124" spans="1:3" ht="12.75">
      <c r="A124" t="s">
        <v>672</v>
      </c>
      <c r="B124" t="s">
        <v>335</v>
      </c>
      <c r="C124" t="s">
        <v>323</v>
      </c>
    </row>
    <row r="125" spans="1:3" ht="12.75">
      <c r="A125" t="s">
        <v>672</v>
      </c>
      <c r="B125" t="s">
        <v>335</v>
      </c>
      <c r="C125" t="s">
        <v>324</v>
      </c>
    </row>
    <row r="126" spans="1:3" ht="12.75">
      <c r="A126" t="s">
        <v>672</v>
      </c>
      <c r="B126" t="s">
        <v>335</v>
      </c>
      <c r="C126" t="s">
        <v>325</v>
      </c>
    </row>
    <row r="127" spans="1:3" ht="12.75">
      <c r="A127" t="s">
        <v>672</v>
      </c>
      <c r="B127" t="s">
        <v>336</v>
      </c>
      <c r="C127" t="s">
        <v>317</v>
      </c>
    </row>
    <row r="128" spans="1:3" ht="12.75">
      <c r="A128" t="s">
        <v>672</v>
      </c>
      <c r="B128" t="s">
        <v>336</v>
      </c>
      <c r="C128" t="s">
        <v>318</v>
      </c>
    </row>
    <row r="129" spans="1:3" ht="12.75">
      <c r="A129" t="s">
        <v>672</v>
      </c>
      <c r="B129" t="s">
        <v>336</v>
      </c>
      <c r="C129" t="s">
        <v>319</v>
      </c>
    </row>
    <row r="130" spans="1:3" ht="12.75">
      <c r="A130" t="s">
        <v>672</v>
      </c>
      <c r="B130" t="s">
        <v>336</v>
      </c>
      <c r="C130" t="s">
        <v>320</v>
      </c>
    </row>
    <row r="131" spans="1:3" ht="12.75">
      <c r="A131" t="s">
        <v>672</v>
      </c>
      <c r="B131" t="s">
        <v>336</v>
      </c>
      <c r="C131" t="s">
        <v>321</v>
      </c>
    </row>
    <row r="132" spans="1:3" ht="12.75">
      <c r="A132" t="s">
        <v>672</v>
      </c>
      <c r="B132" t="s">
        <v>336</v>
      </c>
      <c r="C132" t="s">
        <v>322</v>
      </c>
    </row>
    <row r="133" spans="1:3" ht="12.75">
      <c r="A133" t="s">
        <v>672</v>
      </c>
      <c r="B133" t="s">
        <v>336</v>
      </c>
      <c r="C133" t="s">
        <v>323</v>
      </c>
    </row>
    <row r="134" spans="1:3" ht="12.75">
      <c r="A134" t="s">
        <v>672</v>
      </c>
      <c r="B134" t="s">
        <v>336</v>
      </c>
      <c r="C134" t="s">
        <v>324</v>
      </c>
    </row>
    <row r="135" spans="1:3" ht="12.75">
      <c r="A135" t="s">
        <v>672</v>
      </c>
      <c r="B135" t="s">
        <v>336</v>
      </c>
      <c r="C135" t="s">
        <v>325</v>
      </c>
    </row>
    <row r="136" spans="1:3" ht="12.75">
      <c r="A136" t="s">
        <v>673</v>
      </c>
      <c r="B136" t="s">
        <v>335</v>
      </c>
      <c r="C136" t="s">
        <v>317</v>
      </c>
    </row>
    <row r="137" spans="1:3" ht="12.75">
      <c r="A137" t="s">
        <v>673</v>
      </c>
      <c r="B137" t="s">
        <v>335</v>
      </c>
      <c r="C137" t="s">
        <v>318</v>
      </c>
    </row>
    <row r="138" spans="1:3" ht="12.75">
      <c r="A138" t="s">
        <v>673</v>
      </c>
      <c r="B138" t="s">
        <v>335</v>
      </c>
      <c r="C138" t="s">
        <v>319</v>
      </c>
    </row>
    <row r="139" spans="1:3" ht="12.75">
      <c r="A139" t="s">
        <v>673</v>
      </c>
      <c r="B139" t="s">
        <v>335</v>
      </c>
      <c r="C139" t="s">
        <v>320</v>
      </c>
    </row>
    <row r="140" spans="1:3" ht="12.75">
      <c r="A140" t="s">
        <v>673</v>
      </c>
      <c r="B140" t="s">
        <v>335</v>
      </c>
      <c r="C140" t="s">
        <v>321</v>
      </c>
    </row>
    <row r="141" spans="1:3" ht="12.75">
      <c r="A141" t="s">
        <v>673</v>
      </c>
      <c r="B141" t="s">
        <v>335</v>
      </c>
      <c r="C141" t="s">
        <v>322</v>
      </c>
    </row>
    <row r="142" spans="1:3" ht="12.75">
      <c r="A142" t="s">
        <v>673</v>
      </c>
      <c r="B142" t="s">
        <v>335</v>
      </c>
      <c r="C142" t="s">
        <v>323</v>
      </c>
    </row>
    <row r="143" spans="1:3" ht="12.75">
      <c r="A143" t="s">
        <v>673</v>
      </c>
      <c r="B143" t="s">
        <v>335</v>
      </c>
      <c r="C143" t="s">
        <v>324</v>
      </c>
    </row>
    <row r="144" spans="1:3" ht="12.75">
      <c r="A144" t="s">
        <v>673</v>
      </c>
      <c r="B144" t="s">
        <v>335</v>
      </c>
      <c r="C144" t="s">
        <v>325</v>
      </c>
    </row>
    <row r="145" spans="1:3" ht="12.75">
      <c r="A145" t="s">
        <v>673</v>
      </c>
      <c r="B145" t="s">
        <v>336</v>
      </c>
      <c r="C145" t="s">
        <v>317</v>
      </c>
    </row>
    <row r="146" spans="1:3" ht="12.75">
      <c r="A146" t="s">
        <v>673</v>
      </c>
      <c r="B146" t="s">
        <v>336</v>
      </c>
      <c r="C146" t="s">
        <v>318</v>
      </c>
    </row>
    <row r="147" spans="1:3" ht="12.75">
      <c r="A147" t="s">
        <v>673</v>
      </c>
      <c r="B147" t="s">
        <v>336</v>
      </c>
      <c r="C147" t="s">
        <v>319</v>
      </c>
    </row>
    <row r="148" spans="1:3" ht="12.75">
      <c r="A148" t="s">
        <v>673</v>
      </c>
      <c r="B148" t="s">
        <v>336</v>
      </c>
      <c r="C148" t="s">
        <v>320</v>
      </c>
    </row>
    <row r="149" spans="1:3" ht="12.75">
      <c r="A149" t="s">
        <v>673</v>
      </c>
      <c r="B149" t="s">
        <v>336</v>
      </c>
      <c r="C149" t="s">
        <v>321</v>
      </c>
    </row>
    <row r="150" spans="1:3" ht="12.75">
      <c r="A150" t="s">
        <v>673</v>
      </c>
      <c r="B150" t="s">
        <v>336</v>
      </c>
      <c r="C150" t="s">
        <v>322</v>
      </c>
    </row>
    <row r="151" spans="1:3" ht="12.75">
      <c r="A151" t="s">
        <v>673</v>
      </c>
      <c r="B151" t="s">
        <v>336</v>
      </c>
      <c r="C151" t="s">
        <v>323</v>
      </c>
    </row>
    <row r="152" spans="1:3" ht="12.75">
      <c r="A152" t="s">
        <v>673</v>
      </c>
      <c r="B152" t="s">
        <v>336</v>
      </c>
      <c r="C152" t="s">
        <v>324</v>
      </c>
    </row>
    <row r="153" spans="1:3" ht="12.75">
      <c r="A153" t="s">
        <v>673</v>
      </c>
      <c r="B153" t="s">
        <v>336</v>
      </c>
      <c r="C153" t="s">
        <v>325</v>
      </c>
    </row>
    <row r="155" spans="1:8" ht="12.75">
      <c r="A155" t="s">
        <v>419</v>
      </c>
      <c r="D155">
        <f>SUM(D28:D153)</f>
        <v>10911000</v>
      </c>
      <c r="E155">
        <f>SUM(E28:E153)</f>
        <v>3967000</v>
      </c>
      <c r="F155">
        <f>SUM(F28:F153)</f>
        <v>312515000</v>
      </c>
      <c r="G155">
        <f>SUM(G28:G153)</f>
        <v>645978000</v>
      </c>
      <c r="H155">
        <f>SUM(H28:H153)</f>
        <v>1003677000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U1331"/>
  <sheetViews>
    <sheetView showGridLines="0" zoomScaleSheetLayoutView="100" workbookViewId="0" topLeftCell="A1">
      <selection activeCell="A1" sqref="A1"/>
    </sheetView>
  </sheetViews>
  <sheetFormatPr defaultColWidth="9.140625" defaultRowHeight="11.25" customHeight="1"/>
  <cols>
    <col min="1" max="1" width="2.28125" style="18" customWidth="1"/>
    <col min="2" max="2" width="38.57421875" style="18" customWidth="1"/>
    <col min="3" max="7" width="7.57421875" style="18" customWidth="1"/>
    <col min="8" max="10" width="6.8515625" style="18" customWidth="1"/>
    <col min="11" max="11" width="8.7109375" style="18" customWidth="1"/>
    <col min="12" max="12" width="2.57421875" style="18" customWidth="1"/>
    <col min="13" max="13" width="62.00390625" style="18" customWidth="1"/>
    <col min="14" max="18" width="8.57421875" style="18" customWidth="1"/>
    <col min="19" max="16384" width="8.00390625" style="18" customWidth="1"/>
  </cols>
  <sheetData>
    <row r="1" spans="1:11" s="33" customFormat="1" ht="12.75" customHeight="1">
      <c r="A1" s="6" t="s">
        <v>785</v>
      </c>
      <c r="B1" s="6"/>
      <c r="C1" s="49"/>
      <c r="D1" s="49"/>
      <c r="E1" s="49"/>
      <c r="F1" s="49"/>
      <c r="G1" s="49"/>
      <c r="H1" s="49"/>
      <c r="I1" s="49"/>
      <c r="J1" s="49"/>
      <c r="K1" s="50"/>
    </row>
    <row r="2" spans="1:11" s="33" customFormat="1" ht="12.75" customHeight="1">
      <c r="A2" s="6" t="s">
        <v>109</v>
      </c>
      <c r="B2" s="6"/>
      <c r="C2" s="49"/>
      <c r="D2" s="49"/>
      <c r="E2" s="49"/>
      <c r="F2" s="49"/>
      <c r="G2" s="49"/>
      <c r="H2" s="49"/>
      <c r="I2" s="49"/>
      <c r="J2" s="49"/>
      <c r="K2" s="50"/>
    </row>
    <row r="3" spans="1:11" ht="11.25" customHeight="1">
      <c r="A3" s="15" t="s">
        <v>469</v>
      </c>
      <c r="B3" s="15"/>
      <c r="C3" s="321" t="s">
        <v>319</v>
      </c>
      <c r="D3" s="322" t="s">
        <v>324</v>
      </c>
      <c r="E3" s="322" t="s">
        <v>321</v>
      </c>
      <c r="F3" s="322" t="s">
        <v>325</v>
      </c>
      <c r="G3" s="322" t="s">
        <v>322</v>
      </c>
      <c r="H3" s="322" t="s">
        <v>323</v>
      </c>
      <c r="I3" s="322" t="s">
        <v>318</v>
      </c>
      <c r="J3" s="322" t="s">
        <v>320</v>
      </c>
      <c r="K3" s="322" t="s">
        <v>648</v>
      </c>
    </row>
    <row r="4" spans="1:11" ht="11.25" customHeight="1">
      <c r="A4" s="20" t="s">
        <v>470</v>
      </c>
      <c r="B4" s="20"/>
      <c r="C4" s="318"/>
      <c r="D4" s="316"/>
      <c r="E4" s="316"/>
      <c r="F4" s="316"/>
      <c r="G4" s="316"/>
      <c r="H4" s="316"/>
      <c r="I4" s="316"/>
      <c r="J4" s="316"/>
      <c r="K4" s="316"/>
    </row>
    <row r="5" spans="1:11" s="33" customFormat="1" ht="11.25" customHeight="1">
      <c r="A5" s="284" t="s">
        <v>476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1.25" customHeight="1">
      <c r="A6" s="22" t="s">
        <v>477</v>
      </c>
      <c r="B6" s="22"/>
      <c r="C6" s="23"/>
      <c r="D6" s="23"/>
      <c r="E6" s="23"/>
      <c r="F6" s="23"/>
      <c r="G6" s="23"/>
      <c r="H6" s="23"/>
      <c r="I6" s="23"/>
      <c r="J6" s="23"/>
      <c r="K6" s="52"/>
    </row>
    <row r="7" spans="1:11" s="36" customFormat="1" ht="11.25" customHeight="1">
      <c r="A7" s="56" t="s">
        <v>478</v>
      </c>
      <c r="B7" s="56"/>
      <c r="C7" s="29">
        <v>0</v>
      </c>
      <c r="D7" s="29">
        <v>0</v>
      </c>
      <c r="E7" s="29">
        <v>0</v>
      </c>
      <c r="F7" s="29">
        <v>13862</v>
      </c>
      <c r="G7" s="29">
        <v>13360</v>
      </c>
      <c r="H7" s="29">
        <v>5000</v>
      </c>
      <c r="I7" s="29">
        <v>3887</v>
      </c>
      <c r="J7" s="29">
        <v>3428</v>
      </c>
      <c r="K7" s="28">
        <v>39537</v>
      </c>
    </row>
    <row r="8" spans="1:11" ht="11.25" customHeight="1">
      <c r="A8" s="56" t="s">
        <v>550</v>
      </c>
      <c r="B8" s="56"/>
      <c r="C8" s="29">
        <v>104</v>
      </c>
      <c r="D8" s="29">
        <v>102</v>
      </c>
      <c r="E8" s="29">
        <v>104</v>
      </c>
      <c r="F8" s="29">
        <v>102</v>
      </c>
      <c r="G8" s="29">
        <v>104</v>
      </c>
      <c r="H8" s="29">
        <v>101</v>
      </c>
      <c r="I8" s="23">
        <v>102</v>
      </c>
      <c r="J8" s="23">
        <v>98</v>
      </c>
      <c r="K8" s="52">
        <v>817</v>
      </c>
    </row>
    <row r="9" spans="1:11" ht="11.25" customHeight="1">
      <c r="A9" s="56" t="s">
        <v>302</v>
      </c>
      <c r="B9" s="56"/>
      <c r="C9" s="29">
        <v>371</v>
      </c>
      <c r="D9" s="29">
        <v>0</v>
      </c>
      <c r="E9" s="29">
        <v>743</v>
      </c>
      <c r="F9" s="29">
        <v>742</v>
      </c>
      <c r="G9" s="29">
        <v>743</v>
      </c>
      <c r="H9" s="29">
        <v>0</v>
      </c>
      <c r="I9" s="29">
        <v>0</v>
      </c>
      <c r="J9" s="29">
        <v>1868</v>
      </c>
      <c r="K9" s="28">
        <v>4467</v>
      </c>
    </row>
    <row r="10" spans="1:11" ht="11.25" customHeight="1">
      <c r="A10" s="56" t="s">
        <v>214</v>
      </c>
      <c r="B10" s="56"/>
      <c r="C10" s="29">
        <v>0</v>
      </c>
      <c r="D10" s="29">
        <v>600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8">
        <v>600</v>
      </c>
    </row>
    <row r="11" spans="1:11" ht="11.25" customHeight="1">
      <c r="A11" s="56" t="s">
        <v>304</v>
      </c>
      <c r="B11" s="56"/>
      <c r="C11" s="203">
        <v>0</v>
      </c>
      <c r="D11" s="29">
        <v>0</v>
      </c>
      <c r="E11" s="29">
        <v>0</v>
      </c>
      <c r="F11" s="29">
        <v>282</v>
      </c>
      <c r="G11" s="29">
        <v>0</v>
      </c>
      <c r="H11" s="29">
        <v>0</v>
      </c>
      <c r="I11" s="29">
        <v>0</v>
      </c>
      <c r="J11" s="29">
        <v>0</v>
      </c>
      <c r="K11" s="28">
        <v>282</v>
      </c>
    </row>
    <row r="12" spans="1:11" ht="11.25" customHeight="1">
      <c r="A12" s="56" t="s">
        <v>485</v>
      </c>
      <c r="B12" s="56"/>
      <c r="C12" s="29">
        <v>991</v>
      </c>
      <c r="D12" s="29">
        <v>720</v>
      </c>
      <c r="E12" s="29">
        <v>500</v>
      </c>
      <c r="F12" s="29">
        <v>215</v>
      </c>
      <c r="G12" s="29">
        <v>631</v>
      </c>
      <c r="H12" s="29">
        <v>700</v>
      </c>
      <c r="I12" s="29">
        <v>0</v>
      </c>
      <c r="J12" s="29">
        <v>243</v>
      </c>
      <c r="K12" s="28">
        <v>4000</v>
      </c>
    </row>
    <row r="13" spans="1:11" ht="11.25" customHeight="1">
      <c r="A13" s="22" t="s">
        <v>552</v>
      </c>
      <c r="B13" s="22"/>
      <c r="C13" s="53">
        <v>1466</v>
      </c>
      <c r="D13" s="53">
        <v>1422</v>
      </c>
      <c r="E13" s="53">
        <v>1347</v>
      </c>
      <c r="F13" s="53">
        <v>15203</v>
      </c>
      <c r="G13" s="53">
        <v>14838</v>
      </c>
      <c r="H13" s="53">
        <v>5801</v>
      </c>
      <c r="I13" s="53">
        <v>3989</v>
      </c>
      <c r="J13" s="53">
        <v>5637</v>
      </c>
      <c r="K13" s="53">
        <v>49703</v>
      </c>
    </row>
    <row r="14" spans="1:11" ht="3" customHeight="1">
      <c r="A14" s="54"/>
      <c r="B14" s="54"/>
      <c r="C14" s="29"/>
      <c r="D14" s="29"/>
      <c r="E14" s="29"/>
      <c r="F14" s="29"/>
      <c r="G14" s="29"/>
      <c r="H14" s="29"/>
      <c r="I14" s="23"/>
      <c r="J14" s="23"/>
      <c r="K14" s="52"/>
    </row>
    <row r="15" spans="1:11" ht="11.25" customHeight="1">
      <c r="A15" s="22" t="s">
        <v>553</v>
      </c>
      <c r="B15" s="22"/>
      <c r="C15" s="29"/>
      <c r="D15" s="29"/>
      <c r="E15" s="29"/>
      <c r="F15" s="29"/>
      <c r="G15" s="29"/>
      <c r="H15" s="29"/>
      <c r="I15" s="23"/>
      <c r="J15" s="23"/>
      <c r="K15" s="52"/>
    </row>
    <row r="16" spans="1:11" ht="11.25" customHeight="1">
      <c r="A16" s="55" t="s">
        <v>89</v>
      </c>
      <c r="B16" s="55"/>
      <c r="C16" s="29">
        <v>594309</v>
      </c>
      <c r="D16" s="29">
        <v>431854</v>
      </c>
      <c r="E16" s="29">
        <v>362420</v>
      </c>
      <c r="F16" s="29">
        <v>177394</v>
      </c>
      <c r="G16" s="29">
        <v>128871</v>
      </c>
      <c r="H16" s="29">
        <v>49304</v>
      </c>
      <c r="I16" s="23">
        <v>29534</v>
      </c>
      <c r="J16" s="23">
        <v>21919</v>
      </c>
      <c r="K16" s="52">
        <v>1795605</v>
      </c>
    </row>
    <row r="17" spans="1:11" ht="11.25" customHeight="1">
      <c r="A17" s="55" t="s">
        <v>90</v>
      </c>
      <c r="B17" s="55"/>
      <c r="C17" s="29">
        <v>1640495</v>
      </c>
      <c r="D17" s="29">
        <v>1297890</v>
      </c>
      <c r="E17" s="29">
        <v>995536</v>
      </c>
      <c r="F17" s="29">
        <v>500528</v>
      </c>
      <c r="G17" s="29">
        <v>400311</v>
      </c>
      <c r="H17" s="29">
        <v>105148</v>
      </c>
      <c r="I17" s="23">
        <v>101752</v>
      </c>
      <c r="J17" s="23">
        <v>40605</v>
      </c>
      <c r="K17" s="52">
        <v>5082265</v>
      </c>
    </row>
    <row r="18" spans="1:11" ht="11.25" customHeight="1">
      <c r="A18" s="56" t="s">
        <v>486</v>
      </c>
      <c r="B18" s="56"/>
      <c r="C18" s="29">
        <v>412348</v>
      </c>
      <c r="D18" s="29">
        <v>306969</v>
      </c>
      <c r="E18" s="29">
        <v>240145</v>
      </c>
      <c r="F18" s="29">
        <v>123978</v>
      </c>
      <c r="G18" s="29">
        <v>93231</v>
      </c>
      <c r="H18" s="29">
        <v>29011</v>
      </c>
      <c r="I18" s="23">
        <v>21200</v>
      </c>
      <c r="J18" s="23">
        <v>12894</v>
      </c>
      <c r="K18" s="52">
        <v>1239776</v>
      </c>
    </row>
    <row r="19" spans="1:11" ht="11.25" customHeight="1">
      <c r="A19" s="56" t="s">
        <v>92</v>
      </c>
      <c r="B19" s="56"/>
      <c r="C19" s="29">
        <v>162492</v>
      </c>
      <c r="D19" s="29">
        <v>98104</v>
      </c>
      <c r="E19" s="29">
        <v>71171</v>
      </c>
      <c r="F19" s="29">
        <v>37810</v>
      </c>
      <c r="G19" s="29">
        <v>37805</v>
      </c>
      <c r="H19" s="29">
        <v>12084</v>
      </c>
      <c r="I19" s="23">
        <v>4236</v>
      </c>
      <c r="J19" s="23">
        <v>8487</v>
      </c>
      <c r="K19" s="52">
        <v>432189</v>
      </c>
    </row>
    <row r="20" spans="1:11" ht="11.25" customHeight="1">
      <c r="A20" s="55" t="s">
        <v>93</v>
      </c>
      <c r="B20" s="55"/>
      <c r="C20" s="29">
        <v>79920</v>
      </c>
      <c r="D20" s="29">
        <v>63035</v>
      </c>
      <c r="E20" s="29">
        <v>32650</v>
      </c>
      <c r="F20" s="29">
        <v>18246</v>
      </c>
      <c r="G20" s="29">
        <v>17812</v>
      </c>
      <c r="H20" s="29">
        <v>3549</v>
      </c>
      <c r="I20" s="23">
        <v>3191</v>
      </c>
      <c r="J20" s="23">
        <v>2593</v>
      </c>
      <c r="K20" s="52">
        <v>220996</v>
      </c>
    </row>
    <row r="21" spans="1:11" ht="11.25">
      <c r="A21" s="56" t="s">
        <v>94</v>
      </c>
      <c r="B21" s="57"/>
      <c r="C21" s="29"/>
      <c r="D21" s="29"/>
      <c r="E21" s="29"/>
      <c r="F21" s="29"/>
      <c r="G21" s="29"/>
      <c r="H21" s="29"/>
      <c r="I21" s="23"/>
      <c r="J21" s="23"/>
      <c r="K21" s="52"/>
    </row>
    <row r="22" spans="1:11" ht="11.25" customHeight="1">
      <c r="A22" s="58" t="s">
        <v>95</v>
      </c>
      <c r="B22" s="58"/>
      <c r="C22" s="29">
        <v>17352</v>
      </c>
      <c r="D22" s="29">
        <v>5837</v>
      </c>
      <c r="E22" s="29">
        <v>14731</v>
      </c>
      <c r="F22" s="29">
        <v>8605</v>
      </c>
      <c r="G22" s="29">
        <v>7171</v>
      </c>
      <c r="H22" s="29">
        <v>3040</v>
      </c>
      <c r="I22" s="29">
        <v>901</v>
      </c>
      <c r="J22" s="29">
        <v>13643</v>
      </c>
      <c r="K22" s="28">
        <v>71280</v>
      </c>
    </row>
    <row r="23" spans="1:11" ht="11.25" customHeight="1">
      <c r="A23" s="55" t="s">
        <v>547</v>
      </c>
      <c r="B23" s="55"/>
      <c r="C23" s="29">
        <v>0</v>
      </c>
      <c r="D23" s="29">
        <v>5805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8">
        <v>5805</v>
      </c>
    </row>
    <row r="24" spans="1:11" ht="11.25" customHeight="1">
      <c r="A24" s="22" t="s">
        <v>560</v>
      </c>
      <c r="B24" s="22"/>
      <c r="C24" s="53">
        <v>2906916</v>
      </c>
      <c r="D24" s="53">
        <v>2209494</v>
      </c>
      <c r="E24" s="53">
        <v>1716653</v>
      </c>
      <c r="F24" s="53">
        <v>866561</v>
      </c>
      <c r="G24" s="53">
        <v>685201</v>
      </c>
      <c r="H24" s="53">
        <v>202136</v>
      </c>
      <c r="I24" s="53">
        <v>160814</v>
      </c>
      <c r="J24" s="53">
        <v>100141</v>
      </c>
      <c r="K24" s="53">
        <v>8847916</v>
      </c>
    </row>
    <row r="25" spans="1:8" ht="3" customHeight="1">
      <c r="A25" s="36"/>
      <c r="B25" s="36"/>
      <c r="C25" s="36"/>
      <c r="D25" s="36"/>
      <c r="E25" s="36"/>
      <c r="F25" s="36"/>
      <c r="G25" s="36"/>
      <c r="H25" s="36"/>
    </row>
    <row r="26" spans="1:11" ht="11.25" customHeight="1">
      <c r="A26" s="42" t="s">
        <v>96</v>
      </c>
      <c r="B26" s="42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1.25" customHeight="1">
      <c r="A27" s="56" t="s">
        <v>369</v>
      </c>
      <c r="B27" s="56"/>
      <c r="C27" s="29">
        <v>2700</v>
      </c>
      <c r="D27" s="29">
        <v>0</v>
      </c>
      <c r="E27" s="29">
        <v>0</v>
      </c>
      <c r="F27" s="29">
        <v>190</v>
      </c>
      <c r="G27" s="29">
        <v>210</v>
      </c>
      <c r="H27" s="29">
        <v>75</v>
      </c>
      <c r="I27" s="29">
        <v>310</v>
      </c>
      <c r="J27" s="29">
        <v>130</v>
      </c>
      <c r="K27" s="52">
        <v>3615</v>
      </c>
    </row>
    <row r="28" spans="1:11" ht="11.25" customHeight="1">
      <c r="A28" s="56" t="s">
        <v>306</v>
      </c>
      <c r="B28" s="56"/>
      <c r="C28" s="29">
        <v>0</v>
      </c>
      <c r="D28" s="29">
        <v>1160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52">
        <v>1160</v>
      </c>
    </row>
    <row r="29" spans="1:11" ht="11.25" customHeight="1">
      <c r="A29" s="56" t="s">
        <v>911</v>
      </c>
      <c r="B29" s="56"/>
      <c r="C29" s="29">
        <v>2939625</v>
      </c>
      <c r="D29" s="29">
        <v>2135239</v>
      </c>
      <c r="E29" s="29">
        <v>1707207</v>
      </c>
      <c r="F29" s="29">
        <v>873526</v>
      </c>
      <c r="G29" s="29">
        <v>741830</v>
      </c>
      <c r="H29" s="29">
        <v>195514</v>
      </c>
      <c r="I29" s="29">
        <v>116051</v>
      </c>
      <c r="J29" s="29">
        <v>110483</v>
      </c>
      <c r="K29" s="52">
        <v>8819475</v>
      </c>
    </row>
    <row r="30" spans="1:11" ht="11.25" customHeight="1">
      <c r="A30" s="56" t="s">
        <v>563</v>
      </c>
      <c r="B30" s="56"/>
      <c r="C30" s="29">
        <v>207292</v>
      </c>
      <c r="D30" s="29">
        <v>154667</v>
      </c>
      <c r="E30" s="29">
        <v>101664</v>
      </c>
      <c r="F30" s="29">
        <v>47098</v>
      </c>
      <c r="G30" s="29">
        <v>43668</v>
      </c>
      <c r="H30" s="29">
        <v>10706</v>
      </c>
      <c r="I30" s="23">
        <v>9343</v>
      </c>
      <c r="J30" s="23">
        <v>5586</v>
      </c>
      <c r="K30" s="52">
        <v>580024</v>
      </c>
    </row>
    <row r="31" spans="1:11" ht="11.25" customHeight="1">
      <c r="A31" s="56" t="s">
        <v>564</v>
      </c>
      <c r="B31" s="56"/>
      <c r="C31" s="29">
        <v>840</v>
      </c>
      <c r="D31" s="29">
        <v>621</v>
      </c>
      <c r="E31" s="29">
        <v>439</v>
      </c>
      <c r="F31" s="29">
        <v>226</v>
      </c>
      <c r="G31" s="29">
        <v>205</v>
      </c>
      <c r="H31" s="29">
        <v>63</v>
      </c>
      <c r="I31" s="23">
        <v>58</v>
      </c>
      <c r="J31" s="23">
        <v>58</v>
      </c>
      <c r="K31" s="52">
        <v>2510</v>
      </c>
    </row>
    <row r="32" spans="1:11" ht="11.25" customHeight="1">
      <c r="A32" s="56" t="s">
        <v>912</v>
      </c>
      <c r="B32" s="56"/>
      <c r="C32" s="29">
        <v>74660</v>
      </c>
      <c r="D32" s="29">
        <v>56572</v>
      </c>
      <c r="E32" s="29">
        <v>43647</v>
      </c>
      <c r="F32" s="29">
        <v>22496</v>
      </c>
      <c r="G32" s="29">
        <v>18031</v>
      </c>
      <c r="H32" s="29">
        <v>7170</v>
      </c>
      <c r="I32" s="23">
        <v>4032</v>
      </c>
      <c r="J32" s="23">
        <v>4144</v>
      </c>
      <c r="K32" s="52">
        <v>230752</v>
      </c>
    </row>
    <row r="33" spans="1:11" ht="11.25" customHeight="1">
      <c r="A33" s="56" t="s">
        <v>97</v>
      </c>
      <c r="B33" s="56"/>
      <c r="C33" s="29">
        <v>79207</v>
      </c>
      <c r="D33" s="29">
        <v>59446</v>
      </c>
      <c r="E33" s="29">
        <v>46975</v>
      </c>
      <c r="F33" s="29">
        <v>24014</v>
      </c>
      <c r="G33" s="29">
        <v>17512</v>
      </c>
      <c r="H33" s="29">
        <v>6182</v>
      </c>
      <c r="I33" s="23">
        <v>4086</v>
      </c>
      <c r="J33" s="23">
        <v>3353</v>
      </c>
      <c r="K33" s="52">
        <v>240775</v>
      </c>
    </row>
    <row r="34" spans="1:11" ht="3" customHeight="1">
      <c r="A34" s="270"/>
      <c r="B34" s="270"/>
      <c r="C34" s="17"/>
      <c r="D34" s="17"/>
      <c r="E34" s="17"/>
      <c r="F34" s="17"/>
      <c r="G34" s="17"/>
      <c r="H34" s="17"/>
      <c r="I34" s="17"/>
      <c r="J34" s="17"/>
      <c r="K34" s="16"/>
    </row>
    <row r="35" spans="1:11" ht="12" customHeight="1">
      <c r="A35" s="60" t="s">
        <v>785</v>
      </c>
      <c r="B35" s="60"/>
      <c r="C35" s="29"/>
      <c r="D35" s="29"/>
      <c r="E35" s="29"/>
      <c r="F35" s="29"/>
      <c r="G35" s="29"/>
      <c r="H35" s="29"/>
      <c r="I35" s="29"/>
      <c r="J35" s="29"/>
      <c r="K35" s="28"/>
    </row>
    <row r="36" spans="1:11" ht="12" customHeight="1">
      <c r="A36" s="306" t="s">
        <v>653</v>
      </c>
      <c r="B36" s="306"/>
      <c r="C36" s="21"/>
      <c r="D36" s="21"/>
      <c r="E36" s="21"/>
      <c r="F36" s="21"/>
      <c r="G36" s="21"/>
      <c r="H36" s="21"/>
      <c r="I36" s="21"/>
      <c r="J36" s="21"/>
      <c r="K36" s="20"/>
    </row>
    <row r="37" spans="1:11" ht="11.25" customHeight="1">
      <c r="A37" s="42" t="s">
        <v>469</v>
      </c>
      <c r="B37" s="42"/>
      <c r="C37" s="317" t="s">
        <v>319</v>
      </c>
      <c r="D37" s="315" t="s">
        <v>324</v>
      </c>
      <c r="E37" s="315" t="s">
        <v>321</v>
      </c>
      <c r="F37" s="315" t="s">
        <v>325</v>
      </c>
      <c r="G37" s="315" t="s">
        <v>322</v>
      </c>
      <c r="H37" s="315" t="s">
        <v>323</v>
      </c>
      <c r="I37" s="315" t="s">
        <v>318</v>
      </c>
      <c r="J37" s="315" t="s">
        <v>320</v>
      </c>
      <c r="K37" s="315" t="s">
        <v>648</v>
      </c>
    </row>
    <row r="38" spans="1:11" ht="11.25" customHeight="1">
      <c r="A38" s="20" t="s">
        <v>470</v>
      </c>
      <c r="B38" s="20"/>
      <c r="C38" s="318"/>
      <c r="D38" s="316"/>
      <c r="E38" s="316"/>
      <c r="F38" s="316"/>
      <c r="G38" s="316"/>
      <c r="H38" s="316"/>
      <c r="I38" s="316"/>
      <c r="J38" s="316"/>
      <c r="K38" s="316"/>
    </row>
    <row r="39" spans="1:11" s="33" customFormat="1" ht="11.25" customHeight="1">
      <c r="A39" s="284" t="s">
        <v>476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</row>
    <row r="40" spans="1:11" ht="11.25" customHeight="1">
      <c r="A40" s="42" t="s">
        <v>562</v>
      </c>
      <c r="B40" s="42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1.25" customHeight="1">
      <c r="A41" s="56" t="s">
        <v>566</v>
      </c>
      <c r="B41" s="56"/>
      <c r="C41" s="29">
        <v>770</v>
      </c>
      <c r="D41" s="29">
        <v>100</v>
      </c>
      <c r="E41" s="29">
        <v>0</v>
      </c>
      <c r="F41" s="29">
        <v>0</v>
      </c>
      <c r="G41" s="29">
        <v>1006</v>
      </c>
      <c r="H41" s="29">
        <v>150</v>
      </c>
      <c r="I41" s="23">
        <v>0</v>
      </c>
      <c r="J41" s="23">
        <v>0</v>
      </c>
      <c r="K41" s="52">
        <v>2026</v>
      </c>
    </row>
    <row r="42" spans="1:11" ht="11.25" customHeight="1">
      <c r="A42" s="56" t="s">
        <v>228</v>
      </c>
      <c r="B42" s="56"/>
      <c r="C42" s="29"/>
      <c r="D42" s="29"/>
      <c r="E42" s="29"/>
      <c r="F42" s="29"/>
      <c r="G42" s="29"/>
      <c r="H42" s="29"/>
      <c r="I42" s="23"/>
      <c r="J42" s="23"/>
      <c r="K42" s="52"/>
    </row>
    <row r="43" spans="1:11" ht="11.25" customHeight="1">
      <c r="A43" s="59" t="s">
        <v>229</v>
      </c>
      <c r="B43" s="59"/>
      <c r="C43" s="29">
        <v>1100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3">
        <v>1100</v>
      </c>
    </row>
    <row r="44" spans="1:11" s="36" customFormat="1" ht="11.25" customHeight="1">
      <c r="A44" s="56" t="s">
        <v>310</v>
      </c>
      <c r="B44" s="56"/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13184</v>
      </c>
      <c r="K44" s="29">
        <v>13184</v>
      </c>
    </row>
    <row r="45" spans="1:11" s="36" customFormat="1" ht="11.25" customHeight="1">
      <c r="A45" s="56" t="s">
        <v>311</v>
      </c>
      <c r="B45" s="56"/>
      <c r="C45" s="29">
        <v>1398</v>
      </c>
      <c r="D45" s="29">
        <v>0</v>
      </c>
      <c r="E45" s="29">
        <v>0</v>
      </c>
      <c r="F45" s="29">
        <v>0</v>
      </c>
      <c r="G45" s="29">
        <v>397</v>
      </c>
      <c r="H45" s="29">
        <v>0</v>
      </c>
      <c r="I45" s="29">
        <v>0</v>
      </c>
      <c r="J45" s="29">
        <v>0</v>
      </c>
      <c r="K45" s="29">
        <v>1795</v>
      </c>
    </row>
    <row r="46" spans="1:11" ht="11.25" customHeight="1">
      <c r="A46" s="56" t="s">
        <v>569</v>
      </c>
      <c r="B46" s="56"/>
      <c r="C46" s="21">
        <v>270</v>
      </c>
      <c r="D46" s="21">
        <v>270</v>
      </c>
      <c r="E46" s="21">
        <v>270</v>
      </c>
      <c r="F46" s="21">
        <v>135</v>
      </c>
      <c r="G46" s="21">
        <v>135</v>
      </c>
      <c r="H46" s="21">
        <v>90</v>
      </c>
      <c r="I46" s="29">
        <v>90</v>
      </c>
      <c r="J46" s="29">
        <v>90</v>
      </c>
      <c r="K46" s="29">
        <v>1350</v>
      </c>
    </row>
    <row r="47" spans="1:11" ht="11.25" customHeight="1">
      <c r="A47" s="22" t="s">
        <v>570</v>
      </c>
      <c r="B47" s="22"/>
      <c r="C47" s="51">
        <v>3307862</v>
      </c>
      <c r="D47" s="51">
        <v>2408075</v>
      </c>
      <c r="E47" s="51">
        <v>1900202</v>
      </c>
      <c r="F47" s="51">
        <v>967685</v>
      </c>
      <c r="G47" s="51">
        <v>822994</v>
      </c>
      <c r="H47" s="51">
        <v>219950</v>
      </c>
      <c r="I47" s="53">
        <v>133970</v>
      </c>
      <c r="J47" s="53">
        <v>137028</v>
      </c>
      <c r="K47" s="53">
        <v>9897766</v>
      </c>
    </row>
    <row r="48" spans="1:11" ht="3" customHeight="1">
      <c r="A48" s="22"/>
      <c r="B48" s="22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1.25" customHeight="1">
      <c r="A49" s="22" t="s">
        <v>571</v>
      </c>
      <c r="B49" s="22"/>
      <c r="C49" s="23"/>
      <c r="D49" s="23"/>
      <c r="E49" s="23"/>
      <c r="F49" s="23"/>
      <c r="G49" s="23"/>
      <c r="H49" s="23"/>
      <c r="I49" s="23"/>
      <c r="J49" s="23"/>
      <c r="K49" s="52"/>
    </row>
    <row r="50" spans="1:11" ht="11.25" customHeight="1">
      <c r="A50" s="56" t="s">
        <v>572</v>
      </c>
      <c r="B50" s="56"/>
      <c r="C50" s="23">
        <v>21455</v>
      </c>
      <c r="D50" s="23">
        <v>15627</v>
      </c>
      <c r="E50" s="23">
        <v>10056</v>
      </c>
      <c r="F50" s="23">
        <v>6532</v>
      </c>
      <c r="G50" s="23">
        <v>6115</v>
      </c>
      <c r="H50" s="23">
        <v>2695</v>
      </c>
      <c r="I50" s="23">
        <v>849</v>
      </c>
      <c r="J50" s="23">
        <v>1506</v>
      </c>
      <c r="K50" s="52">
        <v>64835</v>
      </c>
    </row>
    <row r="51" spans="1:11" ht="11.25" customHeight="1">
      <c r="A51" s="56" t="s">
        <v>98</v>
      </c>
      <c r="B51" s="56"/>
      <c r="C51" s="23">
        <v>284522</v>
      </c>
      <c r="D51" s="23">
        <v>230423</v>
      </c>
      <c r="E51" s="23">
        <v>200068</v>
      </c>
      <c r="F51" s="23">
        <v>92890</v>
      </c>
      <c r="G51" s="23">
        <v>78952</v>
      </c>
      <c r="H51" s="23">
        <v>24113</v>
      </c>
      <c r="I51" s="23">
        <v>10989</v>
      </c>
      <c r="J51" s="23">
        <v>6444</v>
      </c>
      <c r="K51" s="52">
        <v>928401</v>
      </c>
    </row>
    <row r="52" spans="1:11" ht="11.25" customHeight="1">
      <c r="A52" s="56" t="s">
        <v>99</v>
      </c>
      <c r="B52" s="56"/>
      <c r="C52" s="23">
        <v>209223</v>
      </c>
      <c r="D52" s="23">
        <v>139612</v>
      </c>
      <c r="E52" s="23">
        <v>117588</v>
      </c>
      <c r="F52" s="23">
        <v>50017</v>
      </c>
      <c r="G52" s="23">
        <v>68442</v>
      </c>
      <c r="H52" s="23">
        <v>20754</v>
      </c>
      <c r="I52" s="23">
        <v>8686</v>
      </c>
      <c r="J52" s="23">
        <v>6470</v>
      </c>
      <c r="K52" s="52">
        <v>620792</v>
      </c>
    </row>
    <row r="53" spans="1:11" ht="11.25" customHeight="1">
      <c r="A53" s="56" t="s">
        <v>574</v>
      </c>
      <c r="B53" s="56"/>
      <c r="C53" s="23">
        <v>1173</v>
      </c>
      <c r="D53" s="23">
        <v>1296</v>
      </c>
      <c r="E53" s="23">
        <v>649</v>
      </c>
      <c r="F53" s="23">
        <v>558</v>
      </c>
      <c r="G53" s="23">
        <v>6325</v>
      </c>
      <c r="H53" s="23">
        <v>404</v>
      </c>
      <c r="I53" s="23">
        <v>3</v>
      </c>
      <c r="J53" s="23">
        <v>3</v>
      </c>
      <c r="K53" s="52">
        <v>10411</v>
      </c>
    </row>
    <row r="54" spans="1:11" ht="11.25" customHeight="1">
      <c r="A54" s="56" t="s">
        <v>913</v>
      </c>
      <c r="B54" s="56"/>
      <c r="C54" s="23">
        <v>59388</v>
      </c>
      <c r="D54" s="23">
        <v>37669</v>
      </c>
      <c r="E54" s="23">
        <v>30421</v>
      </c>
      <c r="F54" s="23">
        <v>18168</v>
      </c>
      <c r="G54" s="23">
        <v>17288</v>
      </c>
      <c r="H54" s="23">
        <v>7810</v>
      </c>
      <c r="I54" s="23">
        <v>6047</v>
      </c>
      <c r="J54" s="23">
        <v>5167</v>
      </c>
      <c r="K54" s="52">
        <v>181958</v>
      </c>
    </row>
    <row r="55" spans="1:11" ht="11.25" customHeight="1">
      <c r="A55" s="56" t="s">
        <v>576</v>
      </c>
      <c r="B55" s="56"/>
      <c r="C55" s="23">
        <v>406</v>
      </c>
      <c r="D55" s="23">
        <v>878</v>
      </c>
      <c r="E55" s="23">
        <v>248</v>
      </c>
      <c r="F55" s="23">
        <v>0</v>
      </c>
      <c r="G55" s="23">
        <v>721</v>
      </c>
      <c r="H55" s="23">
        <v>0</v>
      </c>
      <c r="I55" s="23">
        <v>0</v>
      </c>
      <c r="J55" s="23">
        <v>0</v>
      </c>
      <c r="K55" s="52">
        <v>2253</v>
      </c>
    </row>
    <row r="56" spans="1:11" ht="11.25" customHeight="1">
      <c r="A56" s="56" t="s">
        <v>567</v>
      </c>
      <c r="B56" s="56"/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52">
        <v>0</v>
      </c>
    </row>
    <row r="57" spans="1:11" ht="11.25" customHeight="1">
      <c r="A57" s="56" t="s">
        <v>204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52">
        <v>0</v>
      </c>
    </row>
    <row r="58" spans="1:11" ht="11.25" customHeight="1">
      <c r="A58" s="56" t="s">
        <v>577</v>
      </c>
      <c r="B58" s="56"/>
      <c r="C58" s="23">
        <v>70194</v>
      </c>
      <c r="D58" s="23">
        <v>50181</v>
      </c>
      <c r="E58" s="23">
        <v>35039</v>
      </c>
      <c r="F58" s="23">
        <v>17644</v>
      </c>
      <c r="G58" s="23">
        <v>19963</v>
      </c>
      <c r="H58" s="23">
        <v>6411</v>
      </c>
      <c r="I58" s="23">
        <v>1425</v>
      </c>
      <c r="J58" s="23">
        <v>977</v>
      </c>
      <c r="K58" s="52">
        <v>201834</v>
      </c>
    </row>
    <row r="59" spans="1:11" ht="11.25" customHeight="1">
      <c r="A59" s="47" t="s">
        <v>206</v>
      </c>
      <c r="B59" s="47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8">
        <v>0</v>
      </c>
    </row>
    <row r="60" spans="1:11" ht="11.25" customHeight="1">
      <c r="A60" s="47" t="s">
        <v>100</v>
      </c>
      <c r="B60" s="47"/>
      <c r="C60" s="29">
        <v>1331</v>
      </c>
      <c r="D60" s="29">
        <v>988</v>
      </c>
      <c r="E60" s="29">
        <v>783</v>
      </c>
      <c r="F60" s="29">
        <v>397</v>
      </c>
      <c r="G60" s="29">
        <v>302</v>
      </c>
      <c r="H60" s="29">
        <v>95</v>
      </c>
      <c r="I60" s="29">
        <v>254</v>
      </c>
      <c r="J60" s="29">
        <v>40</v>
      </c>
      <c r="K60" s="28">
        <v>4190</v>
      </c>
    </row>
    <row r="61" spans="1:11" ht="11.25" customHeight="1">
      <c r="A61" s="47" t="s">
        <v>226</v>
      </c>
      <c r="B61" s="47"/>
      <c r="C61" s="23"/>
      <c r="D61" s="23"/>
      <c r="E61" s="23"/>
      <c r="F61" s="23"/>
      <c r="G61" s="23"/>
      <c r="H61" s="23"/>
      <c r="I61" s="23"/>
      <c r="J61" s="23"/>
      <c r="K61" s="52"/>
    </row>
    <row r="62" spans="1:11" ht="11.25" customHeight="1">
      <c r="A62" s="59" t="s">
        <v>227</v>
      </c>
      <c r="B62" s="59"/>
      <c r="C62" s="23">
        <v>170</v>
      </c>
      <c r="D62" s="23">
        <v>75</v>
      </c>
      <c r="E62" s="23">
        <v>15</v>
      </c>
      <c r="F62" s="23">
        <v>100</v>
      </c>
      <c r="G62" s="23">
        <v>50</v>
      </c>
      <c r="H62" s="23">
        <v>0</v>
      </c>
      <c r="I62" s="23">
        <v>20</v>
      </c>
      <c r="J62" s="23">
        <v>20</v>
      </c>
      <c r="K62" s="52">
        <v>450</v>
      </c>
    </row>
    <row r="63" spans="1:11" ht="11.25" customHeight="1">
      <c r="A63" s="22" t="s">
        <v>578</v>
      </c>
      <c r="B63" s="22"/>
      <c r="C63" s="160">
        <v>647862</v>
      </c>
      <c r="D63" s="160">
        <v>476749</v>
      </c>
      <c r="E63" s="160">
        <v>394867</v>
      </c>
      <c r="F63" s="160">
        <v>186306</v>
      </c>
      <c r="G63" s="160">
        <v>198158</v>
      </c>
      <c r="H63" s="160">
        <v>62282</v>
      </c>
      <c r="I63" s="160">
        <v>28273</v>
      </c>
      <c r="J63" s="160">
        <v>20627</v>
      </c>
      <c r="K63" s="160">
        <v>2015124</v>
      </c>
    </row>
    <row r="64" spans="1:11" ht="3" customHeight="1">
      <c r="A64" s="189"/>
      <c r="B64" s="189"/>
      <c r="C64" s="160"/>
      <c r="D64" s="160"/>
      <c r="E64" s="160"/>
      <c r="F64" s="160"/>
      <c r="G64" s="160"/>
      <c r="H64" s="160"/>
      <c r="I64" s="160"/>
      <c r="J64" s="160"/>
      <c r="K64" s="160"/>
    </row>
    <row r="65" spans="1:11" ht="12" customHeight="1">
      <c r="A65" s="60" t="s">
        <v>785</v>
      </c>
      <c r="B65" s="60"/>
      <c r="C65" s="29"/>
      <c r="D65" s="29"/>
      <c r="E65" s="29"/>
      <c r="F65" s="29"/>
      <c r="G65" s="29"/>
      <c r="H65" s="29"/>
      <c r="I65" s="29"/>
      <c r="J65" s="29"/>
      <c r="K65" s="28"/>
    </row>
    <row r="66" spans="1:11" ht="12" customHeight="1">
      <c r="A66" s="306" t="s">
        <v>653</v>
      </c>
      <c r="B66" s="306"/>
      <c r="C66" s="21"/>
      <c r="D66" s="21"/>
      <c r="E66" s="21"/>
      <c r="F66" s="21"/>
      <c r="G66" s="21"/>
      <c r="H66" s="21"/>
      <c r="I66" s="21"/>
      <c r="J66" s="21"/>
      <c r="K66" s="20"/>
    </row>
    <row r="67" spans="1:11" ht="11.25" customHeight="1">
      <c r="A67" s="42" t="s">
        <v>469</v>
      </c>
      <c r="B67" s="42"/>
      <c r="C67" s="317" t="s">
        <v>319</v>
      </c>
      <c r="D67" s="315" t="s">
        <v>324</v>
      </c>
      <c r="E67" s="315" t="s">
        <v>321</v>
      </c>
      <c r="F67" s="315" t="s">
        <v>325</v>
      </c>
      <c r="G67" s="315" t="s">
        <v>322</v>
      </c>
      <c r="H67" s="315" t="s">
        <v>323</v>
      </c>
      <c r="I67" s="315" t="s">
        <v>318</v>
      </c>
      <c r="J67" s="315" t="s">
        <v>320</v>
      </c>
      <c r="K67" s="315" t="s">
        <v>648</v>
      </c>
    </row>
    <row r="68" spans="1:11" ht="11.25" customHeight="1">
      <c r="A68" s="20" t="s">
        <v>470</v>
      </c>
      <c r="B68" s="20"/>
      <c r="C68" s="318"/>
      <c r="D68" s="316"/>
      <c r="E68" s="316"/>
      <c r="F68" s="316"/>
      <c r="G68" s="316"/>
      <c r="H68" s="316"/>
      <c r="I68" s="316"/>
      <c r="J68" s="316"/>
      <c r="K68" s="316"/>
    </row>
    <row r="69" spans="1:11" s="33" customFormat="1" ht="11.25" customHeight="1">
      <c r="A69" s="284" t="s">
        <v>476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</row>
    <row r="70" spans="1:11" ht="11.25" customHeight="1">
      <c r="A70" s="22" t="s">
        <v>579</v>
      </c>
      <c r="B70" s="22"/>
      <c r="C70" s="23"/>
      <c r="D70" s="23"/>
      <c r="E70" s="23"/>
      <c r="F70" s="23"/>
      <c r="G70" s="23"/>
      <c r="H70" s="23"/>
      <c r="I70" s="23"/>
      <c r="J70" s="23"/>
      <c r="K70" s="52"/>
    </row>
    <row r="71" spans="1:11" ht="11.25" customHeight="1">
      <c r="A71" s="56" t="s">
        <v>580</v>
      </c>
      <c r="B71" s="56"/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9435</v>
      </c>
      <c r="J71" s="23">
        <v>0</v>
      </c>
      <c r="K71" s="52">
        <v>9435</v>
      </c>
    </row>
    <row r="72" spans="1:11" ht="11.25" customHeight="1">
      <c r="A72" s="56" t="s">
        <v>207</v>
      </c>
      <c r="B72" s="56"/>
      <c r="C72" s="23">
        <v>2666</v>
      </c>
      <c r="D72" s="23">
        <v>1995</v>
      </c>
      <c r="E72" s="23">
        <v>2558</v>
      </c>
      <c r="F72" s="23">
        <v>2053</v>
      </c>
      <c r="G72" s="23">
        <v>1387</v>
      </c>
      <c r="H72" s="23">
        <v>614</v>
      </c>
      <c r="I72" s="23">
        <v>113</v>
      </c>
      <c r="J72" s="23">
        <v>683</v>
      </c>
      <c r="K72" s="52">
        <v>12069</v>
      </c>
    </row>
    <row r="73" spans="1:11" ht="11.25" customHeight="1">
      <c r="A73" s="56" t="s">
        <v>208</v>
      </c>
      <c r="B73" s="56"/>
      <c r="C73" s="23">
        <v>1019</v>
      </c>
      <c r="D73" s="23">
        <v>763</v>
      </c>
      <c r="E73" s="23">
        <v>978</v>
      </c>
      <c r="F73" s="23">
        <v>785</v>
      </c>
      <c r="G73" s="23">
        <v>531</v>
      </c>
      <c r="H73" s="23">
        <v>235</v>
      </c>
      <c r="I73" s="23">
        <v>-15</v>
      </c>
      <c r="J73" s="23">
        <v>262</v>
      </c>
      <c r="K73" s="52">
        <v>4558</v>
      </c>
    </row>
    <row r="74" spans="1:11" ht="11.25" customHeight="1">
      <c r="A74" s="56" t="s">
        <v>583</v>
      </c>
      <c r="B74" s="57"/>
      <c r="C74" s="61">
        <v>2039</v>
      </c>
      <c r="D74" s="61">
        <v>1526</v>
      </c>
      <c r="E74" s="61">
        <v>1956</v>
      </c>
      <c r="F74" s="61">
        <v>1570</v>
      </c>
      <c r="G74" s="61">
        <v>1061</v>
      </c>
      <c r="H74" s="61">
        <v>469</v>
      </c>
      <c r="I74" s="61">
        <v>121</v>
      </c>
      <c r="J74" s="61">
        <v>522</v>
      </c>
      <c r="K74" s="52">
        <v>9264</v>
      </c>
    </row>
    <row r="75" spans="1:11" ht="11.25" customHeight="1">
      <c r="A75" s="56" t="s">
        <v>585</v>
      </c>
      <c r="B75" s="57"/>
      <c r="C75" s="23">
        <v>2117</v>
      </c>
      <c r="D75" s="23">
        <v>1585</v>
      </c>
      <c r="E75" s="23">
        <v>2031</v>
      </c>
      <c r="F75" s="23">
        <v>1631</v>
      </c>
      <c r="G75" s="23">
        <v>1102</v>
      </c>
      <c r="H75" s="23">
        <v>488</v>
      </c>
      <c r="I75" s="23">
        <v>70</v>
      </c>
      <c r="J75" s="23">
        <v>543</v>
      </c>
      <c r="K75" s="52">
        <v>9567</v>
      </c>
    </row>
    <row r="76" spans="1:11" ht="11.25" customHeight="1">
      <c r="A76" s="56" t="s">
        <v>209</v>
      </c>
      <c r="B76" s="56"/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ht="11.25" customHeight="1">
      <c r="A77" s="56" t="s">
        <v>375</v>
      </c>
      <c r="B77" s="57"/>
      <c r="C77" s="23">
        <v>0</v>
      </c>
      <c r="D77" s="23">
        <v>12678</v>
      </c>
      <c r="E77" s="23">
        <v>0</v>
      </c>
      <c r="F77" s="23">
        <v>0</v>
      </c>
      <c r="G77" s="23">
        <v>5575</v>
      </c>
      <c r="H77" s="23">
        <v>0</v>
      </c>
      <c r="I77" s="23">
        <v>0</v>
      </c>
      <c r="J77" s="23">
        <v>0</v>
      </c>
      <c r="K77" s="52">
        <v>18253</v>
      </c>
    </row>
    <row r="78" spans="1:11" ht="11.25" customHeight="1">
      <c r="A78" s="22" t="s">
        <v>587</v>
      </c>
      <c r="B78" s="22"/>
      <c r="C78" s="53">
        <v>7841</v>
      </c>
      <c r="D78" s="53">
        <v>18547</v>
      </c>
      <c r="E78" s="53">
        <v>7523</v>
      </c>
      <c r="F78" s="53">
        <v>6039</v>
      </c>
      <c r="G78" s="53">
        <v>9656</v>
      </c>
      <c r="H78" s="53">
        <v>1806</v>
      </c>
      <c r="I78" s="53">
        <v>9724</v>
      </c>
      <c r="J78" s="53">
        <v>2010</v>
      </c>
      <c r="K78" s="53">
        <v>63146</v>
      </c>
    </row>
    <row r="79" spans="1:11" ht="3" customHeight="1">
      <c r="A79" s="31"/>
      <c r="B79" s="31"/>
      <c r="C79" s="23"/>
      <c r="D79" s="23"/>
      <c r="E79" s="23"/>
      <c r="F79" s="23"/>
      <c r="G79" s="23"/>
      <c r="H79" s="23"/>
      <c r="I79" s="23"/>
      <c r="J79" s="23"/>
      <c r="K79" s="52"/>
    </row>
    <row r="80" spans="1:11" ht="11.25" customHeight="1">
      <c r="A80" s="22" t="s">
        <v>588</v>
      </c>
      <c r="B80" s="22"/>
      <c r="C80" s="23"/>
      <c r="D80" s="23"/>
      <c r="E80" s="23"/>
      <c r="F80" s="23"/>
      <c r="G80" s="23"/>
      <c r="H80" s="23"/>
      <c r="I80" s="23"/>
      <c r="J80" s="23"/>
      <c r="K80" s="52"/>
    </row>
    <row r="81" spans="1:11" ht="11.25" customHeight="1">
      <c r="A81" s="56" t="s">
        <v>207</v>
      </c>
      <c r="B81" s="56"/>
      <c r="C81" s="23">
        <v>1456</v>
      </c>
      <c r="D81" s="23">
        <v>1113</v>
      </c>
      <c r="E81" s="23">
        <v>1382</v>
      </c>
      <c r="F81" s="23">
        <v>1107</v>
      </c>
      <c r="G81" s="23">
        <v>758</v>
      </c>
      <c r="H81" s="23">
        <v>343</v>
      </c>
      <c r="I81" s="23">
        <v>64</v>
      </c>
      <c r="J81" s="23">
        <v>351</v>
      </c>
      <c r="K81" s="28">
        <v>6574</v>
      </c>
    </row>
    <row r="82" spans="1:11" ht="11.25" customHeight="1">
      <c r="A82" s="56" t="s">
        <v>208</v>
      </c>
      <c r="B82" s="56"/>
      <c r="C82" s="23">
        <v>556</v>
      </c>
      <c r="D82" s="23">
        <v>426</v>
      </c>
      <c r="E82" s="23">
        <v>529</v>
      </c>
      <c r="F82" s="23">
        <v>423</v>
      </c>
      <c r="G82" s="23">
        <v>290</v>
      </c>
      <c r="H82" s="23">
        <v>131</v>
      </c>
      <c r="I82" s="23">
        <v>-3</v>
      </c>
      <c r="J82" s="23">
        <v>134</v>
      </c>
      <c r="K82" s="28">
        <v>2486</v>
      </c>
    </row>
    <row r="83" spans="1:11" ht="11.25" customHeight="1">
      <c r="A83" s="56" t="s">
        <v>583</v>
      </c>
      <c r="B83" s="57"/>
      <c r="C83" s="23">
        <v>1113</v>
      </c>
      <c r="D83" s="23">
        <v>851</v>
      </c>
      <c r="E83" s="23">
        <v>1056</v>
      </c>
      <c r="F83" s="23">
        <v>846</v>
      </c>
      <c r="G83" s="23">
        <v>579</v>
      </c>
      <c r="H83" s="23">
        <v>261</v>
      </c>
      <c r="I83" s="23">
        <v>66</v>
      </c>
      <c r="J83" s="23">
        <v>268</v>
      </c>
      <c r="K83" s="28">
        <v>5040</v>
      </c>
    </row>
    <row r="84" spans="1:11" ht="11.25" customHeight="1">
      <c r="A84" s="56" t="s">
        <v>585</v>
      </c>
      <c r="B84" s="57"/>
      <c r="C84" s="29">
        <v>1156</v>
      </c>
      <c r="D84" s="29">
        <v>884</v>
      </c>
      <c r="E84" s="29">
        <v>1097</v>
      </c>
      <c r="F84" s="29">
        <v>879</v>
      </c>
      <c r="G84" s="29">
        <v>602</v>
      </c>
      <c r="H84" s="29">
        <v>272</v>
      </c>
      <c r="I84" s="29">
        <v>44</v>
      </c>
      <c r="J84" s="29">
        <v>279</v>
      </c>
      <c r="K84" s="28">
        <v>5213</v>
      </c>
    </row>
    <row r="85" spans="1:11" s="36" customFormat="1" ht="11.25" customHeight="1">
      <c r="A85" s="56" t="s">
        <v>209</v>
      </c>
      <c r="B85" s="56"/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</row>
    <row r="86" spans="1:11" ht="11.25" customHeight="1">
      <c r="A86" s="56" t="s">
        <v>599</v>
      </c>
      <c r="B86" s="57"/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50</v>
      </c>
      <c r="I86" s="29">
        <v>0</v>
      </c>
      <c r="J86" s="29">
        <v>0</v>
      </c>
      <c r="K86" s="28">
        <v>50</v>
      </c>
    </row>
    <row r="87" spans="1:11" ht="11.25" customHeight="1">
      <c r="A87" s="22" t="s">
        <v>601</v>
      </c>
      <c r="B87" s="22"/>
      <c r="C87" s="53">
        <v>4281</v>
      </c>
      <c r="D87" s="53">
        <v>3274</v>
      </c>
      <c r="E87" s="53">
        <v>4064</v>
      </c>
      <c r="F87" s="53">
        <v>3255</v>
      </c>
      <c r="G87" s="53">
        <v>2229</v>
      </c>
      <c r="H87" s="53">
        <v>1057</v>
      </c>
      <c r="I87" s="53">
        <v>171</v>
      </c>
      <c r="J87" s="53">
        <v>1032</v>
      </c>
      <c r="K87" s="53">
        <v>19363</v>
      </c>
    </row>
    <row r="88" spans="1:11" ht="3" customHeight="1">
      <c r="A88" s="22"/>
      <c r="B88" s="22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1.25" customHeight="1">
      <c r="A89" s="22" t="s">
        <v>602</v>
      </c>
      <c r="B89" s="22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1.25" customHeight="1">
      <c r="A90" s="56" t="s">
        <v>603</v>
      </c>
      <c r="B90" s="57"/>
      <c r="C90" s="29">
        <v>2882</v>
      </c>
      <c r="D90" s="29">
        <v>1441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8">
        <v>4323</v>
      </c>
    </row>
    <row r="91" spans="1:11" ht="11.25" customHeight="1">
      <c r="A91" s="22" t="s">
        <v>604</v>
      </c>
      <c r="B91" s="22"/>
      <c r="C91" s="53">
        <v>2882</v>
      </c>
      <c r="D91" s="53">
        <v>1441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4323</v>
      </c>
    </row>
    <row r="92" spans="1:11" ht="3" customHeight="1">
      <c r="A92" s="22"/>
      <c r="B92" s="22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1.25" customHeight="1">
      <c r="A93" s="22" t="s">
        <v>605</v>
      </c>
      <c r="B93" s="22"/>
      <c r="C93" s="23"/>
      <c r="D93" s="23"/>
      <c r="E93" s="23"/>
      <c r="F93" s="23"/>
      <c r="G93" s="23"/>
      <c r="H93" s="23"/>
      <c r="I93" s="23"/>
      <c r="J93" s="23"/>
      <c r="K93" s="52"/>
    </row>
    <row r="94" spans="1:11" ht="11.25" customHeight="1">
      <c r="A94" s="56" t="s">
        <v>207</v>
      </c>
      <c r="B94" s="57"/>
      <c r="C94" s="23">
        <v>5109</v>
      </c>
      <c r="D94" s="23">
        <v>3911</v>
      </c>
      <c r="E94" s="23">
        <v>4849</v>
      </c>
      <c r="F94" s="23">
        <v>3881</v>
      </c>
      <c r="G94" s="23">
        <v>2660</v>
      </c>
      <c r="H94" s="23">
        <v>1204</v>
      </c>
      <c r="I94" s="23">
        <v>227</v>
      </c>
      <c r="J94" s="23">
        <v>1226</v>
      </c>
      <c r="K94" s="52">
        <v>23067</v>
      </c>
    </row>
    <row r="95" spans="1:11" ht="11.25" customHeight="1">
      <c r="A95" s="56" t="s">
        <v>208</v>
      </c>
      <c r="B95" s="57"/>
      <c r="C95" s="29">
        <v>1953</v>
      </c>
      <c r="D95" s="29">
        <v>1495</v>
      </c>
      <c r="E95" s="29">
        <v>1853</v>
      </c>
      <c r="F95" s="29">
        <v>1484</v>
      </c>
      <c r="G95" s="29">
        <v>1017</v>
      </c>
      <c r="H95" s="29">
        <v>461</v>
      </c>
      <c r="I95" s="29">
        <v>-3</v>
      </c>
      <c r="J95" s="29">
        <v>468</v>
      </c>
      <c r="K95" s="28">
        <v>8728</v>
      </c>
    </row>
    <row r="96" spans="1:11" ht="11.25" customHeight="1">
      <c r="A96" s="56" t="s">
        <v>583</v>
      </c>
      <c r="B96" s="57"/>
      <c r="C96" s="29">
        <v>3907</v>
      </c>
      <c r="D96" s="29">
        <v>2991</v>
      </c>
      <c r="E96" s="29">
        <v>3708</v>
      </c>
      <c r="F96" s="29">
        <v>2967</v>
      </c>
      <c r="G96" s="29">
        <v>2035</v>
      </c>
      <c r="H96" s="29">
        <v>921</v>
      </c>
      <c r="I96" s="29">
        <v>228</v>
      </c>
      <c r="J96" s="29">
        <v>938</v>
      </c>
      <c r="K96" s="28">
        <v>17695</v>
      </c>
    </row>
    <row r="97" spans="1:11" ht="10.5" customHeight="1">
      <c r="A97" s="56" t="s">
        <v>585</v>
      </c>
      <c r="B97" s="57"/>
      <c r="C97" s="23">
        <v>4057</v>
      </c>
      <c r="D97" s="23">
        <v>3106</v>
      </c>
      <c r="E97" s="23">
        <v>3850</v>
      </c>
      <c r="F97" s="23">
        <v>3081</v>
      </c>
      <c r="G97" s="23">
        <v>2112</v>
      </c>
      <c r="H97" s="23">
        <v>956</v>
      </c>
      <c r="I97" s="23">
        <v>153</v>
      </c>
      <c r="J97" s="23">
        <v>974</v>
      </c>
      <c r="K97" s="52">
        <v>18289</v>
      </c>
    </row>
    <row r="98" spans="1:11" ht="10.5" customHeight="1">
      <c r="A98" s="56" t="s">
        <v>914</v>
      </c>
      <c r="B98" s="56"/>
      <c r="C98" s="29">
        <v>78</v>
      </c>
      <c r="D98" s="29">
        <v>55</v>
      </c>
      <c r="E98" s="29">
        <v>55</v>
      </c>
      <c r="F98" s="29">
        <v>55</v>
      </c>
      <c r="G98" s="29">
        <v>34</v>
      </c>
      <c r="H98" s="29">
        <v>34</v>
      </c>
      <c r="I98" s="29">
        <v>34</v>
      </c>
      <c r="J98" s="29">
        <v>34</v>
      </c>
      <c r="K98" s="28">
        <v>379</v>
      </c>
    </row>
    <row r="99" spans="1:11" ht="10.5" customHeight="1">
      <c r="A99" s="56" t="s">
        <v>607</v>
      </c>
      <c r="B99" s="56"/>
      <c r="C99" s="23">
        <v>165822</v>
      </c>
      <c r="D99" s="23">
        <v>81671</v>
      </c>
      <c r="E99" s="23">
        <v>90063</v>
      </c>
      <c r="F99" s="23">
        <v>2413</v>
      </c>
      <c r="G99" s="23">
        <v>13860</v>
      </c>
      <c r="H99" s="23">
        <v>0</v>
      </c>
      <c r="I99" s="23">
        <v>537</v>
      </c>
      <c r="J99" s="23">
        <v>0</v>
      </c>
      <c r="K99" s="52">
        <v>354366</v>
      </c>
    </row>
    <row r="100" spans="1:11" ht="3" customHeight="1">
      <c r="A100" s="270"/>
      <c r="B100" s="270"/>
      <c r="C100" s="17"/>
      <c r="D100" s="17"/>
      <c r="E100" s="17"/>
      <c r="F100" s="17"/>
      <c r="G100" s="17"/>
      <c r="H100" s="17"/>
      <c r="I100" s="17"/>
      <c r="J100" s="17"/>
      <c r="K100" s="16"/>
    </row>
    <row r="101" spans="1:11" ht="12" customHeight="1">
      <c r="A101" s="60" t="s">
        <v>785</v>
      </c>
      <c r="B101" s="60"/>
      <c r="C101" s="29"/>
      <c r="D101" s="29"/>
      <c r="E101" s="29"/>
      <c r="F101" s="29"/>
      <c r="G101" s="29"/>
      <c r="H101" s="29"/>
      <c r="I101" s="29"/>
      <c r="J101" s="29"/>
      <c r="K101" s="28"/>
    </row>
    <row r="102" spans="1:11" ht="12" customHeight="1">
      <c r="A102" s="306" t="s">
        <v>653</v>
      </c>
      <c r="B102" s="306"/>
      <c r="C102" s="21"/>
      <c r="D102" s="21"/>
      <c r="E102" s="21"/>
      <c r="F102" s="21"/>
      <c r="G102" s="21"/>
      <c r="H102" s="21"/>
      <c r="I102" s="21"/>
      <c r="J102" s="21"/>
      <c r="K102" s="20"/>
    </row>
    <row r="103" spans="1:11" ht="11.25" customHeight="1">
      <c r="A103" s="42" t="s">
        <v>469</v>
      </c>
      <c r="B103" s="42"/>
      <c r="C103" s="317" t="s">
        <v>319</v>
      </c>
      <c r="D103" s="315" t="s">
        <v>324</v>
      </c>
      <c r="E103" s="315" t="s">
        <v>321</v>
      </c>
      <c r="F103" s="315" t="s">
        <v>325</v>
      </c>
      <c r="G103" s="315" t="s">
        <v>322</v>
      </c>
      <c r="H103" s="315" t="s">
        <v>323</v>
      </c>
      <c r="I103" s="315" t="s">
        <v>318</v>
      </c>
      <c r="J103" s="315" t="s">
        <v>320</v>
      </c>
      <c r="K103" s="315" t="s">
        <v>648</v>
      </c>
    </row>
    <row r="104" spans="1:11" ht="11.25" customHeight="1">
      <c r="A104" s="28" t="s">
        <v>470</v>
      </c>
      <c r="B104" s="28"/>
      <c r="C104" s="317"/>
      <c r="D104" s="315"/>
      <c r="E104" s="315"/>
      <c r="F104" s="315"/>
      <c r="G104" s="315"/>
      <c r="H104" s="315"/>
      <c r="I104" s="315"/>
      <c r="J104" s="315"/>
      <c r="K104" s="315"/>
    </row>
    <row r="105" spans="1:11" s="33" customFormat="1" ht="11.25" customHeight="1">
      <c r="A105" s="193" t="s">
        <v>476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</row>
    <row r="106" spans="1:11" ht="11.25" customHeight="1">
      <c r="A106" s="22" t="s">
        <v>606</v>
      </c>
      <c r="B106" s="22"/>
      <c r="C106" s="23"/>
      <c r="D106" s="23"/>
      <c r="E106" s="23"/>
      <c r="F106" s="23"/>
      <c r="G106" s="23"/>
      <c r="H106" s="23"/>
      <c r="I106" s="23"/>
      <c r="J106" s="23"/>
      <c r="K106" s="52"/>
    </row>
    <row r="107" spans="1:11" ht="10.5" customHeight="1">
      <c r="A107" s="56" t="s">
        <v>278</v>
      </c>
      <c r="B107" s="56"/>
      <c r="C107" s="23">
        <v>6100</v>
      </c>
      <c r="D107" s="23">
        <v>4791</v>
      </c>
      <c r="E107" s="23">
        <v>5041</v>
      </c>
      <c r="F107" s="23">
        <v>4035</v>
      </c>
      <c r="G107" s="23">
        <v>2775</v>
      </c>
      <c r="H107" s="23">
        <v>1262</v>
      </c>
      <c r="I107" s="23">
        <v>131</v>
      </c>
      <c r="J107" s="23">
        <v>1140</v>
      </c>
      <c r="K107" s="52">
        <v>25275</v>
      </c>
    </row>
    <row r="108" spans="1:11" ht="10.5" customHeight="1">
      <c r="A108" s="56" t="s">
        <v>180</v>
      </c>
      <c r="B108" s="57"/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52">
        <v>0</v>
      </c>
    </row>
    <row r="109" spans="1:11" ht="10.5" customHeight="1">
      <c r="A109" s="56" t="s">
        <v>209</v>
      </c>
      <c r="B109" s="56"/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</row>
    <row r="110" spans="1:11" ht="10.5" customHeight="1">
      <c r="A110" s="56" t="s">
        <v>843</v>
      </c>
      <c r="B110" s="56"/>
      <c r="C110" s="23">
        <v>500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52">
        <v>500</v>
      </c>
    </row>
    <row r="111" spans="1:11" ht="10.5" customHeight="1">
      <c r="A111" s="56" t="s">
        <v>610</v>
      </c>
      <c r="B111" s="56"/>
      <c r="C111" s="29">
        <v>4733</v>
      </c>
      <c r="D111" s="29">
        <v>0</v>
      </c>
      <c r="E111" s="29">
        <v>4727</v>
      </c>
      <c r="F111" s="29">
        <v>756</v>
      </c>
      <c r="G111" s="29">
        <v>0</v>
      </c>
      <c r="H111" s="29">
        <v>0</v>
      </c>
      <c r="I111" s="29">
        <v>0</v>
      </c>
      <c r="J111" s="29">
        <v>0</v>
      </c>
      <c r="K111" s="28">
        <v>10216</v>
      </c>
    </row>
    <row r="112" spans="1:11" ht="10.5" customHeight="1">
      <c r="A112" s="56" t="s">
        <v>796</v>
      </c>
      <c r="B112" s="56"/>
      <c r="C112" s="38">
        <v>0</v>
      </c>
      <c r="D112" s="29">
        <v>1623</v>
      </c>
      <c r="E112" s="29">
        <v>2300</v>
      </c>
      <c r="F112" s="29">
        <v>1097</v>
      </c>
      <c r="G112" s="29">
        <v>1880</v>
      </c>
      <c r="H112" s="29">
        <v>450</v>
      </c>
      <c r="I112" s="29">
        <v>0</v>
      </c>
      <c r="J112" s="29">
        <v>350</v>
      </c>
      <c r="K112" s="28">
        <v>7700</v>
      </c>
    </row>
    <row r="113" spans="1:11" ht="10.5" customHeight="1">
      <c r="A113" s="56" t="s">
        <v>844</v>
      </c>
      <c r="B113" s="56"/>
      <c r="C113" s="38">
        <v>0</v>
      </c>
      <c r="D113" s="29">
        <v>0</v>
      </c>
      <c r="E113" s="29">
        <v>5137</v>
      </c>
      <c r="F113" s="29">
        <v>0</v>
      </c>
      <c r="G113" s="29">
        <v>0</v>
      </c>
      <c r="H113" s="29">
        <v>0</v>
      </c>
      <c r="I113" s="23">
        <v>0</v>
      </c>
      <c r="J113" s="23">
        <v>0</v>
      </c>
      <c r="K113" s="52">
        <v>5137</v>
      </c>
    </row>
    <row r="114" spans="1:11" ht="10.5" customHeight="1">
      <c r="A114" s="56" t="s">
        <v>847</v>
      </c>
      <c r="B114" s="56"/>
      <c r="C114" s="38">
        <v>37881</v>
      </c>
      <c r="D114" s="29">
        <v>22499</v>
      </c>
      <c r="E114" s="29">
        <v>10498</v>
      </c>
      <c r="F114" s="29">
        <v>41753</v>
      </c>
      <c r="G114" s="29">
        <v>13366</v>
      </c>
      <c r="H114" s="29">
        <v>1797</v>
      </c>
      <c r="I114" s="23">
        <v>503</v>
      </c>
      <c r="J114" s="23">
        <v>500</v>
      </c>
      <c r="K114" s="52">
        <v>128797</v>
      </c>
    </row>
    <row r="115" spans="1:11" ht="10.5" customHeight="1">
      <c r="A115" s="56" t="s">
        <v>848</v>
      </c>
      <c r="B115" s="56"/>
      <c r="C115" s="29">
        <v>0</v>
      </c>
      <c r="D115" s="29">
        <v>0</v>
      </c>
      <c r="E115" s="29">
        <v>618</v>
      </c>
      <c r="F115" s="29">
        <v>0</v>
      </c>
      <c r="G115" s="29">
        <v>0</v>
      </c>
      <c r="H115" s="29">
        <v>0</v>
      </c>
      <c r="I115" s="23">
        <v>0</v>
      </c>
      <c r="J115" s="23">
        <v>0</v>
      </c>
      <c r="K115" s="52">
        <v>618</v>
      </c>
    </row>
    <row r="116" spans="1:11" ht="10.5" customHeight="1">
      <c r="A116" s="56" t="s">
        <v>849</v>
      </c>
      <c r="B116" s="56"/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18000</v>
      </c>
      <c r="I116" s="23">
        <v>0</v>
      </c>
      <c r="J116" s="23">
        <v>0</v>
      </c>
      <c r="K116" s="52">
        <v>18000</v>
      </c>
    </row>
    <row r="117" spans="1:11" ht="11.25" customHeight="1">
      <c r="A117" s="22" t="s">
        <v>624</v>
      </c>
      <c r="B117" s="22"/>
      <c r="C117" s="53">
        <v>230140</v>
      </c>
      <c r="D117" s="53">
        <v>122142</v>
      </c>
      <c r="E117" s="53">
        <v>132699</v>
      </c>
      <c r="F117" s="53">
        <v>61522</v>
      </c>
      <c r="G117" s="53">
        <v>39739</v>
      </c>
      <c r="H117" s="53">
        <v>25085</v>
      </c>
      <c r="I117" s="53">
        <v>1810</v>
      </c>
      <c r="J117" s="53">
        <v>5630</v>
      </c>
      <c r="K117" s="53">
        <v>618767</v>
      </c>
    </row>
    <row r="118" spans="1:11" ht="3" customHeight="1">
      <c r="A118" s="22"/>
      <c r="B118" s="22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1.25" customHeight="1">
      <c r="A119" s="22" t="s">
        <v>625</v>
      </c>
      <c r="B119" s="22"/>
      <c r="C119" s="29"/>
      <c r="D119" s="29"/>
      <c r="E119" s="29"/>
      <c r="F119" s="29"/>
      <c r="G119" s="29"/>
      <c r="H119" s="29"/>
      <c r="I119" s="23"/>
      <c r="J119" s="23"/>
      <c r="K119" s="52"/>
    </row>
    <row r="120" spans="1:11" ht="10.5" customHeight="1">
      <c r="A120" s="56" t="s">
        <v>626</v>
      </c>
      <c r="B120" s="56"/>
      <c r="C120" s="29">
        <v>23240</v>
      </c>
      <c r="D120" s="29">
        <v>13522</v>
      </c>
      <c r="E120" s="29">
        <v>4788</v>
      </c>
      <c r="F120" s="29">
        <v>2001</v>
      </c>
      <c r="G120" s="29">
        <v>6123</v>
      </c>
      <c r="H120" s="29">
        <v>252</v>
      </c>
      <c r="I120" s="23">
        <v>252</v>
      </c>
      <c r="J120" s="23">
        <v>252</v>
      </c>
      <c r="K120" s="52">
        <v>50430</v>
      </c>
    </row>
    <row r="121" spans="1:11" ht="10.5" customHeight="1">
      <c r="A121" s="56" t="s">
        <v>783</v>
      </c>
      <c r="B121" s="56"/>
      <c r="C121" s="29"/>
      <c r="D121" s="29"/>
      <c r="E121" s="29"/>
      <c r="F121" s="29"/>
      <c r="G121" s="29"/>
      <c r="H121" s="29"/>
      <c r="I121" s="23"/>
      <c r="J121" s="23"/>
      <c r="K121" s="52"/>
    </row>
    <row r="122" spans="1:11" ht="10.5" customHeight="1">
      <c r="A122" s="59" t="s">
        <v>784</v>
      </c>
      <c r="B122" s="59"/>
      <c r="C122" s="29">
        <v>0</v>
      </c>
      <c r="D122" s="29">
        <v>0</v>
      </c>
      <c r="E122" s="29">
        <v>0</v>
      </c>
      <c r="F122" s="29">
        <v>0</v>
      </c>
      <c r="G122" s="29">
        <v>13000</v>
      </c>
      <c r="H122" s="29">
        <v>0</v>
      </c>
      <c r="I122" s="23">
        <v>0</v>
      </c>
      <c r="J122" s="23">
        <v>0</v>
      </c>
      <c r="K122" s="52">
        <v>13000</v>
      </c>
    </row>
    <row r="123" spans="1:11" ht="10.5" customHeight="1">
      <c r="A123" s="56" t="s">
        <v>856</v>
      </c>
      <c r="B123" s="56"/>
      <c r="C123" s="29">
        <v>23</v>
      </c>
      <c r="D123" s="29">
        <v>0</v>
      </c>
      <c r="E123" s="29">
        <v>140</v>
      </c>
      <c r="F123" s="29">
        <v>23</v>
      </c>
      <c r="G123" s="29">
        <v>24</v>
      </c>
      <c r="H123" s="29">
        <v>0</v>
      </c>
      <c r="I123" s="23">
        <v>0</v>
      </c>
      <c r="J123" s="23">
        <v>140</v>
      </c>
      <c r="K123" s="52">
        <v>350</v>
      </c>
    </row>
    <row r="124" spans="1:11" ht="11.25" customHeight="1">
      <c r="A124" s="22" t="s">
        <v>628</v>
      </c>
      <c r="B124" s="22"/>
      <c r="C124" s="53">
        <v>23263</v>
      </c>
      <c r="D124" s="53">
        <v>13522</v>
      </c>
      <c r="E124" s="53">
        <v>4928</v>
      </c>
      <c r="F124" s="53">
        <v>2024</v>
      </c>
      <c r="G124" s="53">
        <v>19147</v>
      </c>
      <c r="H124" s="53">
        <v>252</v>
      </c>
      <c r="I124" s="53">
        <v>252</v>
      </c>
      <c r="J124" s="53">
        <v>392</v>
      </c>
      <c r="K124" s="53">
        <v>63780</v>
      </c>
    </row>
    <row r="125" spans="1:11" ht="3" customHeight="1">
      <c r="A125" s="22"/>
      <c r="B125" s="22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1.25" customHeight="1">
      <c r="A126" s="22" t="s">
        <v>629</v>
      </c>
      <c r="B126" s="22"/>
      <c r="C126" s="29"/>
      <c r="D126" s="29"/>
      <c r="E126" s="29"/>
      <c r="F126" s="29"/>
      <c r="G126" s="29"/>
      <c r="H126" s="29"/>
      <c r="I126" s="23"/>
      <c r="J126" s="23"/>
      <c r="K126" s="52"/>
    </row>
    <row r="127" spans="1:11" ht="10.5" customHeight="1">
      <c r="A127" s="56" t="s">
        <v>284</v>
      </c>
      <c r="B127" s="56"/>
      <c r="C127" s="29"/>
      <c r="D127" s="29"/>
      <c r="E127" s="29"/>
      <c r="F127" s="29"/>
      <c r="G127" s="29"/>
      <c r="H127" s="29"/>
      <c r="I127" s="23"/>
      <c r="J127" s="23"/>
      <c r="K127" s="52"/>
    </row>
    <row r="128" spans="1:11" ht="10.5" customHeight="1">
      <c r="A128" s="63" t="s">
        <v>857</v>
      </c>
      <c r="B128" s="63"/>
      <c r="C128" s="29">
        <v>388360</v>
      </c>
      <c r="D128" s="29">
        <v>288640</v>
      </c>
      <c r="E128" s="29">
        <v>229288</v>
      </c>
      <c r="F128" s="29">
        <v>115923</v>
      </c>
      <c r="G128" s="29">
        <v>88344</v>
      </c>
      <c r="H128" s="29">
        <v>27841</v>
      </c>
      <c r="I128" s="23">
        <v>18704</v>
      </c>
      <c r="J128" s="23">
        <v>11715</v>
      </c>
      <c r="K128" s="52">
        <v>1168815</v>
      </c>
    </row>
    <row r="129" spans="1:11" ht="10.5" customHeight="1">
      <c r="A129" s="63" t="s">
        <v>858</v>
      </c>
      <c r="B129" s="63"/>
      <c r="C129" s="29">
        <v>150476</v>
      </c>
      <c r="D129" s="29">
        <v>106927</v>
      </c>
      <c r="E129" s="29">
        <v>97175</v>
      </c>
      <c r="F129" s="29">
        <v>79302</v>
      </c>
      <c r="G129" s="29">
        <v>28503</v>
      </c>
      <c r="H129" s="29">
        <v>27485</v>
      </c>
      <c r="I129" s="23">
        <v>16631</v>
      </c>
      <c r="J129" s="23">
        <v>12149</v>
      </c>
      <c r="K129" s="52">
        <v>518648</v>
      </c>
    </row>
    <row r="130" spans="1:11" ht="10.5" customHeight="1">
      <c r="A130" s="56" t="s">
        <v>631</v>
      </c>
      <c r="B130" s="56"/>
      <c r="C130" s="29">
        <v>56261</v>
      </c>
      <c r="D130" s="29">
        <v>49184</v>
      </c>
      <c r="E130" s="29">
        <v>27699</v>
      </c>
      <c r="F130" s="29">
        <v>17049</v>
      </c>
      <c r="G130" s="29">
        <v>12681</v>
      </c>
      <c r="H130" s="29">
        <v>3928</v>
      </c>
      <c r="I130" s="29">
        <v>0</v>
      </c>
      <c r="J130" s="29">
        <v>2506</v>
      </c>
      <c r="K130" s="28">
        <v>169308</v>
      </c>
    </row>
    <row r="131" spans="1:11" ht="10.5" customHeight="1">
      <c r="A131" s="56" t="s">
        <v>860</v>
      </c>
      <c r="B131" s="56"/>
      <c r="C131" s="29">
        <v>19400</v>
      </c>
      <c r="D131" s="29">
        <v>520</v>
      </c>
      <c r="E131" s="29">
        <v>57000</v>
      </c>
      <c r="F131" s="29">
        <v>1000</v>
      </c>
      <c r="G131" s="29">
        <v>2000</v>
      </c>
      <c r="H131" s="29">
        <v>20</v>
      </c>
      <c r="I131" s="29">
        <v>0</v>
      </c>
      <c r="J131" s="29">
        <v>7000</v>
      </c>
      <c r="K131" s="28">
        <v>86940</v>
      </c>
    </row>
    <row r="132" spans="1:11" ht="10.5" customHeight="1">
      <c r="A132" s="56" t="s">
        <v>633</v>
      </c>
      <c r="B132" s="56"/>
      <c r="C132" s="29">
        <v>0</v>
      </c>
      <c r="D132" s="29">
        <v>0</v>
      </c>
      <c r="E132" s="29">
        <v>0</v>
      </c>
      <c r="F132" s="29">
        <v>679761</v>
      </c>
      <c r="G132" s="29">
        <v>0</v>
      </c>
      <c r="H132" s="29">
        <v>0</v>
      </c>
      <c r="I132" s="29">
        <v>0</v>
      </c>
      <c r="J132" s="29">
        <v>4386</v>
      </c>
      <c r="K132" s="28">
        <v>684147</v>
      </c>
    </row>
    <row r="133" spans="1:11" ht="10.5" customHeight="1">
      <c r="A133" s="56" t="s">
        <v>224</v>
      </c>
      <c r="B133" s="56"/>
      <c r="C133" s="29"/>
      <c r="D133" s="29"/>
      <c r="E133" s="29"/>
      <c r="F133" s="29"/>
      <c r="G133" s="29"/>
      <c r="H133" s="29"/>
      <c r="I133" s="29"/>
      <c r="J133" s="29"/>
      <c r="K133" s="28"/>
    </row>
    <row r="134" spans="1:11" ht="10.5" customHeight="1">
      <c r="A134" s="59" t="s">
        <v>225</v>
      </c>
      <c r="B134" s="59"/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3">
        <v>23463</v>
      </c>
      <c r="J134" s="23">
        <v>0</v>
      </c>
      <c r="K134" s="52">
        <v>23463</v>
      </c>
    </row>
    <row r="135" spans="1:11" ht="11.25" customHeight="1">
      <c r="A135" s="22" t="s">
        <v>636</v>
      </c>
      <c r="B135" s="22"/>
      <c r="C135" s="53">
        <v>614497</v>
      </c>
      <c r="D135" s="53">
        <v>445271</v>
      </c>
      <c r="E135" s="53">
        <v>411162</v>
      </c>
      <c r="F135" s="53">
        <v>893035</v>
      </c>
      <c r="G135" s="53">
        <v>131528</v>
      </c>
      <c r="H135" s="53">
        <v>59274</v>
      </c>
      <c r="I135" s="53">
        <v>58798</v>
      </c>
      <c r="J135" s="53">
        <v>37756</v>
      </c>
      <c r="K135" s="53">
        <v>2651321</v>
      </c>
    </row>
    <row r="136" spans="1:11" ht="3" customHeight="1">
      <c r="A136" s="22"/>
      <c r="B136" s="22"/>
      <c r="C136" s="160"/>
      <c r="D136" s="160"/>
      <c r="E136" s="160"/>
      <c r="F136" s="160"/>
      <c r="G136" s="160"/>
      <c r="H136" s="160"/>
      <c r="I136" s="160"/>
      <c r="J136" s="160"/>
      <c r="K136" s="160"/>
    </row>
    <row r="137" spans="1:11" ht="11.25" customHeight="1">
      <c r="A137" s="30" t="s">
        <v>637</v>
      </c>
      <c r="B137" s="30"/>
      <c r="C137" s="26">
        <v>7747010</v>
      </c>
      <c r="D137" s="26">
        <v>5699937</v>
      </c>
      <c r="E137" s="26">
        <v>4573445</v>
      </c>
      <c r="F137" s="26">
        <v>3001630</v>
      </c>
      <c r="G137" s="26">
        <v>1923490</v>
      </c>
      <c r="H137" s="26">
        <v>577643</v>
      </c>
      <c r="I137" s="26">
        <v>397801</v>
      </c>
      <c r="J137" s="26">
        <v>310253</v>
      </c>
      <c r="K137" s="26">
        <v>24231209</v>
      </c>
    </row>
    <row r="138" spans="1:11" ht="3" customHeight="1">
      <c r="A138" s="288"/>
      <c r="B138" s="288"/>
      <c r="C138" s="160"/>
      <c r="D138" s="160"/>
      <c r="E138" s="160"/>
      <c r="F138" s="160"/>
      <c r="G138" s="160"/>
      <c r="H138" s="160"/>
      <c r="I138" s="160"/>
      <c r="J138" s="160"/>
      <c r="K138" s="160"/>
    </row>
    <row r="139" spans="1:11" ht="12" customHeight="1">
      <c r="A139" s="60" t="s">
        <v>785</v>
      </c>
      <c r="B139" s="60"/>
      <c r="C139" s="29"/>
      <c r="D139" s="29"/>
      <c r="E139" s="29"/>
      <c r="F139" s="29"/>
      <c r="G139" s="29"/>
      <c r="H139" s="29"/>
      <c r="I139" s="29"/>
      <c r="J139" s="29"/>
      <c r="K139" s="28"/>
    </row>
    <row r="140" spans="1:11" ht="12" customHeight="1">
      <c r="A140" s="306" t="s">
        <v>653</v>
      </c>
      <c r="B140" s="306"/>
      <c r="C140" s="21"/>
      <c r="D140" s="21"/>
      <c r="E140" s="21"/>
      <c r="F140" s="21"/>
      <c r="G140" s="21"/>
      <c r="H140" s="21"/>
      <c r="I140" s="21"/>
      <c r="J140" s="21"/>
      <c r="K140" s="20"/>
    </row>
    <row r="141" spans="1:11" ht="11.25" customHeight="1">
      <c r="A141" s="42" t="s">
        <v>469</v>
      </c>
      <c r="B141" s="42"/>
      <c r="C141" s="317" t="s">
        <v>319</v>
      </c>
      <c r="D141" s="315" t="s">
        <v>324</v>
      </c>
      <c r="E141" s="315" t="s">
        <v>321</v>
      </c>
      <c r="F141" s="315" t="s">
        <v>325</v>
      </c>
      <c r="G141" s="315" t="s">
        <v>322</v>
      </c>
      <c r="H141" s="315" t="s">
        <v>323</v>
      </c>
      <c r="I141" s="315" t="s">
        <v>318</v>
      </c>
      <c r="J141" s="315" t="s">
        <v>320</v>
      </c>
      <c r="K141" s="315" t="s">
        <v>648</v>
      </c>
    </row>
    <row r="142" spans="1:11" ht="11.25" customHeight="1">
      <c r="A142" s="20" t="s">
        <v>470</v>
      </c>
      <c r="B142" s="20"/>
      <c r="C142" s="318"/>
      <c r="D142" s="316"/>
      <c r="E142" s="316"/>
      <c r="F142" s="316"/>
      <c r="G142" s="316"/>
      <c r="H142" s="316"/>
      <c r="I142" s="316"/>
      <c r="J142" s="316"/>
      <c r="K142" s="316"/>
    </row>
    <row r="143" spans="1:11" ht="11.25" customHeight="1">
      <c r="A143" s="284" t="s">
        <v>638</v>
      </c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1:11" ht="11.25" customHeight="1">
      <c r="A144" s="42" t="s">
        <v>553</v>
      </c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ht="11.25" customHeight="1">
      <c r="A145" s="55" t="s">
        <v>89</v>
      </c>
      <c r="B145" s="55"/>
      <c r="C145" s="23">
        <v>208462</v>
      </c>
      <c r="D145" s="23">
        <v>150280</v>
      </c>
      <c r="E145" s="23">
        <v>128583</v>
      </c>
      <c r="F145" s="23">
        <v>64354</v>
      </c>
      <c r="G145" s="23">
        <v>46843</v>
      </c>
      <c r="H145" s="23">
        <v>17202</v>
      </c>
      <c r="I145" s="23">
        <v>9985</v>
      </c>
      <c r="J145" s="23">
        <v>8016</v>
      </c>
      <c r="K145" s="52">
        <v>633725</v>
      </c>
    </row>
    <row r="146" spans="1:11" ht="11.25" customHeight="1">
      <c r="A146" s="55" t="s">
        <v>90</v>
      </c>
      <c r="B146" s="55"/>
      <c r="C146" s="23">
        <v>66906</v>
      </c>
      <c r="D146" s="23">
        <v>52677</v>
      </c>
      <c r="E146" s="23">
        <v>36108</v>
      </c>
      <c r="F146" s="23">
        <v>19518</v>
      </c>
      <c r="G146" s="23">
        <v>15217</v>
      </c>
      <c r="H146" s="23">
        <v>4112</v>
      </c>
      <c r="I146" s="23">
        <v>4488</v>
      </c>
      <c r="J146" s="23">
        <v>6559</v>
      </c>
      <c r="K146" s="52">
        <v>205585</v>
      </c>
    </row>
    <row r="147" spans="1:11" ht="11.25" customHeight="1">
      <c r="A147" s="45" t="s">
        <v>560</v>
      </c>
      <c r="B147" s="45"/>
      <c r="C147" s="53">
        <v>275368</v>
      </c>
      <c r="D147" s="53">
        <v>202957</v>
      </c>
      <c r="E147" s="53">
        <v>164691</v>
      </c>
      <c r="F147" s="53">
        <v>83872</v>
      </c>
      <c r="G147" s="53">
        <v>62060</v>
      </c>
      <c r="H147" s="53">
        <v>21314</v>
      </c>
      <c r="I147" s="53">
        <v>14473</v>
      </c>
      <c r="J147" s="53">
        <v>14575</v>
      </c>
      <c r="K147" s="53">
        <v>839310</v>
      </c>
    </row>
    <row r="148" spans="1:11" ht="3" customHeight="1">
      <c r="A148" s="31"/>
      <c r="B148" s="31"/>
      <c r="C148" s="23"/>
      <c r="D148" s="23"/>
      <c r="E148" s="23"/>
      <c r="F148" s="23"/>
      <c r="G148" s="23"/>
      <c r="H148" s="23"/>
      <c r="I148" s="23"/>
      <c r="J148" s="23"/>
      <c r="K148" s="52"/>
    </row>
    <row r="149" spans="1:11" ht="11.25" customHeight="1">
      <c r="A149" s="22" t="s">
        <v>561</v>
      </c>
      <c r="B149" s="22"/>
      <c r="C149" s="23"/>
      <c r="D149" s="23"/>
      <c r="E149" s="23"/>
      <c r="F149" s="23"/>
      <c r="G149" s="23"/>
      <c r="H149" s="23"/>
      <c r="I149" s="23"/>
      <c r="J149" s="23"/>
      <c r="K149" s="52"/>
    </row>
    <row r="150" spans="1:11" ht="11.25" customHeight="1">
      <c r="A150" s="56" t="s">
        <v>311</v>
      </c>
      <c r="B150" s="56"/>
      <c r="C150" s="29">
        <v>174</v>
      </c>
      <c r="D150" s="29">
        <v>0</v>
      </c>
      <c r="E150" s="29">
        <v>0</v>
      </c>
      <c r="F150" s="29">
        <v>0</v>
      </c>
      <c r="G150" s="29">
        <v>50</v>
      </c>
      <c r="H150" s="29">
        <v>0</v>
      </c>
      <c r="I150" s="29">
        <v>0</v>
      </c>
      <c r="J150" s="23">
        <v>0</v>
      </c>
      <c r="K150" s="52">
        <v>224</v>
      </c>
    </row>
    <row r="151" spans="1:11" ht="11.25" customHeight="1">
      <c r="A151" s="22" t="s">
        <v>570</v>
      </c>
      <c r="B151" s="22"/>
      <c r="C151" s="53">
        <v>174</v>
      </c>
      <c r="D151" s="53">
        <v>0</v>
      </c>
      <c r="E151" s="53">
        <v>0</v>
      </c>
      <c r="F151" s="53">
        <v>0</v>
      </c>
      <c r="G151" s="53">
        <v>50</v>
      </c>
      <c r="H151" s="53">
        <v>0</v>
      </c>
      <c r="I151" s="53">
        <v>0</v>
      </c>
      <c r="J151" s="53">
        <v>0</v>
      </c>
      <c r="K151" s="53">
        <v>224</v>
      </c>
    </row>
    <row r="152" spans="1:11" ht="3" customHeight="1">
      <c r="A152" s="22"/>
      <c r="B152" s="22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1.25" customHeight="1">
      <c r="A153" s="22" t="s">
        <v>571</v>
      </c>
      <c r="B153" s="22"/>
      <c r="C153" s="26"/>
      <c r="D153" s="26"/>
      <c r="E153" s="26"/>
      <c r="F153" s="26"/>
      <c r="G153" s="26"/>
      <c r="H153" s="26"/>
      <c r="I153" s="26"/>
      <c r="J153" s="19"/>
      <c r="K153" s="3"/>
    </row>
    <row r="154" spans="1:11" ht="11.25" customHeight="1">
      <c r="A154" s="56" t="s">
        <v>102</v>
      </c>
      <c r="B154" s="56"/>
      <c r="C154" s="29">
        <v>13691</v>
      </c>
      <c r="D154" s="29">
        <v>10168</v>
      </c>
      <c r="E154" s="29">
        <v>8052</v>
      </c>
      <c r="F154" s="29">
        <v>4083</v>
      </c>
      <c r="G154" s="29">
        <v>3112</v>
      </c>
      <c r="H154" s="29">
        <v>980</v>
      </c>
      <c r="I154" s="29">
        <v>657</v>
      </c>
      <c r="J154" s="23">
        <v>412</v>
      </c>
      <c r="K154" s="52">
        <v>41155</v>
      </c>
    </row>
    <row r="155" spans="1:11" ht="11.25" customHeight="1">
      <c r="A155" s="56" t="s">
        <v>204</v>
      </c>
      <c r="B155" s="56"/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3">
        <v>0</v>
      </c>
      <c r="K155" s="23">
        <v>0</v>
      </c>
    </row>
    <row r="156" spans="1:11" ht="11.25" customHeight="1">
      <c r="A156" s="22" t="s">
        <v>578</v>
      </c>
      <c r="B156" s="22"/>
      <c r="C156" s="53">
        <v>13691</v>
      </c>
      <c r="D156" s="53">
        <v>10168</v>
      </c>
      <c r="E156" s="53">
        <v>8052</v>
      </c>
      <c r="F156" s="53">
        <v>4083</v>
      </c>
      <c r="G156" s="53">
        <v>3112</v>
      </c>
      <c r="H156" s="53">
        <v>980</v>
      </c>
      <c r="I156" s="53">
        <v>657</v>
      </c>
      <c r="J156" s="53">
        <v>412</v>
      </c>
      <c r="K156" s="53">
        <v>41155</v>
      </c>
    </row>
    <row r="157" spans="1:9" ht="3" customHeight="1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11" ht="11.25" customHeight="1">
      <c r="A158" s="45" t="s">
        <v>579</v>
      </c>
      <c r="B158" s="45"/>
      <c r="C158" s="23"/>
      <c r="D158" s="23"/>
      <c r="E158" s="23"/>
      <c r="F158" s="23"/>
      <c r="G158" s="23"/>
      <c r="H158" s="23"/>
      <c r="I158" s="23"/>
      <c r="J158" s="23"/>
      <c r="K158" s="52"/>
    </row>
    <row r="159" spans="1:11" ht="11.25" customHeight="1">
      <c r="A159" s="56" t="s">
        <v>103</v>
      </c>
      <c r="B159" s="56"/>
      <c r="C159" s="23">
        <v>18451</v>
      </c>
      <c r="D159" s="23">
        <v>3774</v>
      </c>
      <c r="E159" s="23">
        <v>26194</v>
      </c>
      <c r="F159" s="23">
        <v>16464</v>
      </c>
      <c r="G159" s="23">
        <v>8659</v>
      </c>
      <c r="H159" s="23">
        <v>696</v>
      </c>
      <c r="I159" s="23">
        <v>0</v>
      </c>
      <c r="J159" s="23">
        <v>20201</v>
      </c>
      <c r="K159" s="52">
        <v>94439</v>
      </c>
    </row>
    <row r="160" spans="1:11" ht="11.25" customHeight="1">
      <c r="A160" s="56" t="s">
        <v>104</v>
      </c>
      <c r="B160" s="56"/>
      <c r="C160" s="23">
        <v>22092</v>
      </c>
      <c r="D160" s="23">
        <v>16407</v>
      </c>
      <c r="E160" s="23">
        <v>12993</v>
      </c>
      <c r="F160" s="23">
        <v>6588</v>
      </c>
      <c r="G160" s="23">
        <v>5022</v>
      </c>
      <c r="H160" s="23">
        <v>1582</v>
      </c>
      <c r="I160" s="23">
        <v>1061</v>
      </c>
      <c r="J160" s="23">
        <v>664</v>
      </c>
      <c r="K160" s="52">
        <v>66409</v>
      </c>
    </row>
    <row r="161" spans="1:11" ht="11.25" customHeight="1">
      <c r="A161" s="66" t="s">
        <v>915</v>
      </c>
      <c r="B161" s="66"/>
      <c r="C161" s="23">
        <v>245255</v>
      </c>
      <c r="D161" s="23">
        <v>182145</v>
      </c>
      <c r="E161" s="23">
        <v>144240</v>
      </c>
      <c r="F161" s="23">
        <v>73137</v>
      </c>
      <c r="G161" s="23">
        <v>55746</v>
      </c>
      <c r="H161" s="23">
        <v>21753</v>
      </c>
      <c r="I161" s="23">
        <v>16991</v>
      </c>
      <c r="J161" s="23">
        <v>13366</v>
      </c>
      <c r="K161" s="52">
        <v>752633</v>
      </c>
    </row>
    <row r="162" spans="1:11" ht="11.25" customHeight="1">
      <c r="A162" s="56" t="s">
        <v>354</v>
      </c>
      <c r="B162" s="56"/>
      <c r="C162" s="29">
        <v>1995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8">
        <v>1995</v>
      </c>
    </row>
    <row r="163" spans="1:11" ht="11.25" customHeight="1">
      <c r="A163" s="47" t="s">
        <v>105</v>
      </c>
      <c r="B163" s="47"/>
      <c r="C163" s="23">
        <v>6559</v>
      </c>
      <c r="D163" s="23">
        <v>2043</v>
      </c>
      <c r="E163" s="23">
        <v>6755</v>
      </c>
      <c r="F163" s="23">
        <v>1970</v>
      </c>
      <c r="G163" s="23">
        <v>2100</v>
      </c>
      <c r="H163" s="23">
        <v>1256</v>
      </c>
      <c r="I163" s="23">
        <v>834</v>
      </c>
      <c r="J163" s="23">
        <v>930</v>
      </c>
      <c r="K163" s="52">
        <v>22447</v>
      </c>
    </row>
    <row r="164" spans="1:11" ht="11.25" customHeight="1">
      <c r="A164" s="47" t="s">
        <v>106</v>
      </c>
      <c r="B164" s="47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52">
        <v>0</v>
      </c>
    </row>
    <row r="165" spans="1:11" ht="11.25" customHeight="1">
      <c r="A165" s="47" t="s">
        <v>753</v>
      </c>
      <c r="B165" s="47"/>
      <c r="C165" s="23">
        <v>1384</v>
      </c>
      <c r="D165" s="23">
        <v>915</v>
      </c>
      <c r="E165" s="23">
        <v>965</v>
      </c>
      <c r="F165" s="23">
        <v>678</v>
      </c>
      <c r="G165" s="23">
        <v>505</v>
      </c>
      <c r="H165" s="23">
        <v>390</v>
      </c>
      <c r="I165" s="23">
        <v>102</v>
      </c>
      <c r="J165" s="23">
        <v>116</v>
      </c>
      <c r="K165" s="52">
        <v>5055</v>
      </c>
    </row>
    <row r="166" spans="1:11" ht="11.25" customHeight="1">
      <c r="A166" s="22" t="s">
        <v>587</v>
      </c>
      <c r="B166" s="22"/>
      <c r="C166" s="53">
        <v>295736</v>
      </c>
      <c r="D166" s="53">
        <v>205284</v>
      </c>
      <c r="E166" s="53">
        <v>191147</v>
      </c>
      <c r="F166" s="53">
        <v>98837</v>
      </c>
      <c r="G166" s="53">
        <v>72032</v>
      </c>
      <c r="H166" s="53">
        <v>25677</v>
      </c>
      <c r="I166" s="53">
        <v>18988</v>
      </c>
      <c r="J166" s="53">
        <v>35277</v>
      </c>
      <c r="K166" s="53">
        <v>942978</v>
      </c>
    </row>
    <row r="167" spans="1:11" ht="3" customHeight="1">
      <c r="A167" s="22"/>
      <c r="B167" s="22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1.25" customHeight="1">
      <c r="A168" s="22" t="s">
        <v>602</v>
      </c>
      <c r="B168" s="22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1.25" customHeight="1">
      <c r="A169" s="55" t="s">
        <v>487</v>
      </c>
      <c r="B169" s="55"/>
      <c r="C169" s="29">
        <v>1531</v>
      </c>
      <c r="D169" s="29">
        <v>1208</v>
      </c>
      <c r="E169" s="29">
        <v>1026</v>
      </c>
      <c r="F169" s="29">
        <v>235</v>
      </c>
      <c r="G169" s="29">
        <v>1749</v>
      </c>
      <c r="H169" s="29">
        <v>196</v>
      </c>
      <c r="I169" s="29">
        <v>0</v>
      </c>
      <c r="J169" s="29">
        <v>20</v>
      </c>
      <c r="K169" s="29">
        <v>5965</v>
      </c>
    </row>
    <row r="170" spans="1:11" ht="11.25" customHeight="1">
      <c r="A170" s="55" t="s">
        <v>869</v>
      </c>
      <c r="B170" s="55"/>
      <c r="C170" s="29">
        <v>100</v>
      </c>
      <c r="D170" s="29">
        <v>0</v>
      </c>
      <c r="E170" s="29">
        <v>116</v>
      </c>
      <c r="F170" s="29">
        <v>8254</v>
      </c>
      <c r="G170" s="29">
        <v>102</v>
      </c>
      <c r="H170" s="29">
        <v>499</v>
      </c>
      <c r="I170" s="29">
        <v>0</v>
      </c>
      <c r="J170" s="29">
        <v>4724</v>
      </c>
      <c r="K170" s="29">
        <v>13795</v>
      </c>
    </row>
    <row r="171" spans="1:11" ht="11.25" customHeight="1">
      <c r="A171" s="22" t="s">
        <v>604</v>
      </c>
      <c r="B171" s="22"/>
      <c r="C171" s="53">
        <v>1631</v>
      </c>
      <c r="D171" s="53">
        <v>1208</v>
      </c>
      <c r="E171" s="53">
        <v>1142</v>
      </c>
      <c r="F171" s="53">
        <v>8489</v>
      </c>
      <c r="G171" s="53">
        <v>1851</v>
      </c>
      <c r="H171" s="53">
        <v>695</v>
      </c>
      <c r="I171" s="53">
        <v>0</v>
      </c>
      <c r="J171" s="53">
        <v>4744</v>
      </c>
      <c r="K171" s="53">
        <v>19760</v>
      </c>
    </row>
    <row r="172" spans="1:11" ht="3" customHeight="1">
      <c r="A172" s="22"/>
      <c r="B172" s="22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s="33" customFormat="1" ht="11.25" customHeight="1">
      <c r="A173" s="22" t="s">
        <v>588</v>
      </c>
      <c r="B173" s="22"/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1:11" s="33" customFormat="1" ht="11.25" customHeight="1">
      <c r="A174" s="56" t="s">
        <v>149</v>
      </c>
      <c r="B174" s="56"/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</row>
    <row r="175" spans="1:11" s="33" customFormat="1" ht="11.25" customHeight="1">
      <c r="A175" s="22" t="s">
        <v>601</v>
      </c>
      <c r="B175" s="22"/>
      <c r="C175" s="160">
        <v>0</v>
      </c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</row>
    <row r="176" spans="1:11" ht="3" customHeight="1">
      <c r="A176" s="189"/>
      <c r="B176" s="189"/>
      <c r="C176" s="160"/>
      <c r="D176" s="160"/>
      <c r="E176" s="160"/>
      <c r="F176" s="160"/>
      <c r="G176" s="160"/>
      <c r="H176" s="160"/>
      <c r="I176" s="160"/>
      <c r="J176" s="160"/>
      <c r="K176" s="160"/>
    </row>
    <row r="177" spans="1:11" ht="12" customHeight="1">
      <c r="A177" s="60" t="s">
        <v>785</v>
      </c>
      <c r="B177" s="60"/>
      <c r="C177" s="29"/>
      <c r="D177" s="29"/>
      <c r="E177" s="29"/>
      <c r="F177" s="29"/>
      <c r="G177" s="29"/>
      <c r="H177" s="29"/>
      <c r="I177" s="29"/>
      <c r="J177" s="29"/>
      <c r="K177" s="28"/>
    </row>
    <row r="178" spans="1:11" ht="12" customHeight="1">
      <c r="A178" s="306" t="s">
        <v>653</v>
      </c>
      <c r="B178" s="306"/>
      <c r="C178" s="21"/>
      <c r="D178" s="21"/>
      <c r="E178" s="21"/>
      <c r="F178" s="21"/>
      <c r="G178" s="21"/>
      <c r="H178" s="21"/>
      <c r="I178" s="21"/>
      <c r="J178" s="21"/>
      <c r="K178" s="20"/>
    </row>
    <row r="179" spans="1:11" ht="11.25" customHeight="1">
      <c r="A179" s="42" t="s">
        <v>469</v>
      </c>
      <c r="B179" s="42"/>
      <c r="C179" s="317" t="s">
        <v>319</v>
      </c>
      <c r="D179" s="315" t="s">
        <v>324</v>
      </c>
      <c r="E179" s="315" t="s">
        <v>321</v>
      </c>
      <c r="F179" s="315" t="s">
        <v>325</v>
      </c>
      <c r="G179" s="315" t="s">
        <v>322</v>
      </c>
      <c r="H179" s="315" t="s">
        <v>323</v>
      </c>
      <c r="I179" s="315" t="s">
        <v>318</v>
      </c>
      <c r="J179" s="315" t="s">
        <v>320</v>
      </c>
      <c r="K179" s="315" t="s">
        <v>648</v>
      </c>
    </row>
    <row r="180" spans="1:11" ht="11.25" customHeight="1">
      <c r="A180" s="20" t="s">
        <v>470</v>
      </c>
      <c r="B180" s="20"/>
      <c r="C180" s="318"/>
      <c r="D180" s="316"/>
      <c r="E180" s="316"/>
      <c r="F180" s="316"/>
      <c r="G180" s="316"/>
      <c r="H180" s="316"/>
      <c r="I180" s="316"/>
      <c r="J180" s="316"/>
      <c r="K180" s="316"/>
    </row>
    <row r="181" spans="1:11" s="33" customFormat="1" ht="11.25" customHeight="1">
      <c r="A181" s="284" t="s">
        <v>638</v>
      </c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</row>
    <row r="182" spans="1:11" ht="11.25" customHeight="1">
      <c r="A182" s="45" t="s">
        <v>605</v>
      </c>
      <c r="B182" s="45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1.25">
      <c r="A183" s="31" t="s">
        <v>217</v>
      </c>
      <c r="B183" s="67"/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8">
        <v>0</v>
      </c>
    </row>
    <row r="184" spans="1:11" ht="11.25" customHeight="1">
      <c r="A184" s="22" t="s">
        <v>624</v>
      </c>
      <c r="B184" s="22"/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</row>
    <row r="185" spans="1:11" ht="3" customHeight="1">
      <c r="A185" s="22"/>
      <c r="B185" s="22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1.25" customHeight="1">
      <c r="A186" s="22" t="s">
        <v>625</v>
      </c>
      <c r="B186" s="22"/>
      <c r="C186" s="23"/>
      <c r="D186" s="23"/>
      <c r="E186" s="23"/>
      <c r="F186" s="23"/>
      <c r="G186" s="23"/>
      <c r="H186" s="23"/>
      <c r="I186" s="23"/>
      <c r="J186" s="23"/>
      <c r="K186" s="52"/>
    </row>
    <row r="187" spans="1:11" ht="11.25" customHeight="1">
      <c r="A187" s="56" t="s">
        <v>274</v>
      </c>
      <c r="B187" s="56"/>
      <c r="C187" s="23">
        <v>634556</v>
      </c>
      <c r="D187" s="23">
        <v>334642</v>
      </c>
      <c r="E187" s="23">
        <v>462295</v>
      </c>
      <c r="F187" s="23">
        <v>162921</v>
      </c>
      <c r="G187" s="23">
        <v>110396</v>
      </c>
      <c r="H187" s="23">
        <v>38988</v>
      </c>
      <c r="I187" s="23">
        <v>10903</v>
      </c>
      <c r="J187" s="23">
        <v>40438</v>
      </c>
      <c r="K187" s="52">
        <v>1795139</v>
      </c>
    </row>
    <row r="188" spans="1:11" ht="11.25" customHeight="1">
      <c r="A188" s="56" t="s">
        <v>873</v>
      </c>
      <c r="B188" s="56"/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52">
        <v>0</v>
      </c>
    </row>
    <row r="189" spans="1:11" ht="11.25" customHeight="1">
      <c r="A189" s="22" t="s">
        <v>628</v>
      </c>
      <c r="B189" s="22"/>
      <c r="C189" s="68">
        <v>634556</v>
      </c>
      <c r="D189" s="68">
        <v>334642</v>
      </c>
      <c r="E189" s="68">
        <v>462295</v>
      </c>
      <c r="F189" s="68">
        <v>162921</v>
      </c>
      <c r="G189" s="68">
        <v>110396</v>
      </c>
      <c r="H189" s="68">
        <v>38988</v>
      </c>
      <c r="I189" s="68">
        <v>10903</v>
      </c>
      <c r="J189" s="68">
        <v>40438</v>
      </c>
      <c r="K189" s="68">
        <v>1795139</v>
      </c>
    </row>
    <row r="190" spans="1:11" ht="3" customHeight="1">
      <c r="A190" s="22"/>
      <c r="B190" s="22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1.25" customHeight="1">
      <c r="A191" s="69" t="s">
        <v>646</v>
      </c>
      <c r="B191" s="69"/>
      <c r="C191" s="51">
        <v>1221156</v>
      </c>
      <c r="D191" s="51">
        <v>754259</v>
      </c>
      <c r="E191" s="51">
        <v>827327</v>
      </c>
      <c r="F191" s="51">
        <v>358202</v>
      </c>
      <c r="G191" s="51">
        <v>249501</v>
      </c>
      <c r="H191" s="51">
        <v>87654</v>
      </c>
      <c r="I191" s="51">
        <v>45021</v>
      </c>
      <c r="J191" s="51">
        <v>95446</v>
      </c>
      <c r="K191" s="51">
        <v>3638566</v>
      </c>
    </row>
    <row r="192" spans="1:11" s="36" customFormat="1" ht="11.25" customHeight="1">
      <c r="A192" s="193" t="s">
        <v>647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</row>
    <row r="193" spans="1:11" ht="11.25" customHeight="1">
      <c r="A193" s="45" t="s">
        <v>649</v>
      </c>
      <c r="B193" s="70"/>
      <c r="C193" s="26"/>
      <c r="D193" s="19"/>
      <c r="E193" s="19"/>
      <c r="F193" s="19"/>
      <c r="G193" s="19"/>
      <c r="H193" s="23"/>
      <c r="I193" s="23"/>
      <c r="J193" s="23"/>
      <c r="K193" s="52"/>
    </row>
    <row r="194" spans="1:11" ht="11.25" customHeight="1">
      <c r="A194" s="31" t="s">
        <v>916</v>
      </c>
      <c r="B194" s="31"/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4647</v>
      </c>
      <c r="J194" s="23">
        <v>0</v>
      </c>
      <c r="K194" s="52">
        <v>4647</v>
      </c>
    </row>
    <row r="195" spans="1:11" ht="11.25" customHeight="1">
      <c r="A195" s="31" t="s">
        <v>276</v>
      </c>
      <c r="B195" s="31"/>
      <c r="C195" s="29">
        <v>6034</v>
      </c>
      <c r="D195" s="29">
        <v>0</v>
      </c>
      <c r="E195" s="29">
        <v>2220</v>
      </c>
      <c r="F195" s="29">
        <v>3849</v>
      </c>
      <c r="G195" s="29">
        <v>3613</v>
      </c>
      <c r="H195" s="29">
        <v>1618</v>
      </c>
      <c r="I195" s="29">
        <v>0</v>
      </c>
      <c r="J195" s="29">
        <v>2009</v>
      </c>
      <c r="K195" s="28">
        <v>19343</v>
      </c>
    </row>
    <row r="196" spans="1:11" ht="11.25" customHeight="1">
      <c r="A196" s="22" t="s">
        <v>656</v>
      </c>
      <c r="B196" s="71"/>
      <c r="C196" s="53">
        <v>6034</v>
      </c>
      <c r="D196" s="53">
        <v>0</v>
      </c>
      <c r="E196" s="53">
        <v>2220</v>
      </c>
      <c r="F196" s="53">
        <v>3849</v>
      </c>
      <c r="G196" s="53">
        <v>3613</v>
      </c>
      <c r="H196" s="53">
        <v>1618</v>
      </c>
      <c r="I196" s="53">
        <v>4647</v>
      </c>
      <c r="J196" s="53">
        <v>2009</v>
      </c>
      <c r="K196" s="53">
        <v>23990</v>
      </c>
    </row>
    <row r="197" spans="1:11" ht="3" customHeight="1">
      <c r="A197" s="41"/>
      <c r="B197" s="41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1.25" customHeight="1">
      <c r="A198" s="45" t="s">
        <v>657</v>
      </c>
      <c r="B198" s="45"/>
      <c r="C198" s="29"/>
      <c r="D198" s="29"/>
      <c r="E198" s="23"/>
      <c r="F198" s="23"/>
      <c r="G198" s="23"/>
      <c r="H198" s="23"/>
      <c r="I198" s="23"/>
      <c r="J198" s="23"/>
      <c r="K198" s="23"/>
    </row>
    <row r="199" spans="1:11" ht="11.25" customHeight="1">
      <c r="A199" s="31" t="s">
        <v>658</v>
      </c>
      <c r="B199" s="31"/>
      <c r="C199" s="23">
        <v>910</v>
      </c>
      <c r="D199" s="23">
        <v>0</v>
      </c>
      <c r="E199" s="23">
        <v>553</v>
      </c>
      <c r="F199" s="23">
        <v>174</v>
      </c>
      <c r="G199" s="23">
        <v>24</v>
      </c>
      <c r="H199" s="23">
        <v>0</v>
      </c>
      <c r="I199" s="23">
        <v>0</v>
      </c>
      <c r="J199" s="23">
        <v>0</v>
      </c>
      <c r="K199" s="23">
        <v>1661</v>
      </c>
    </row>
    <row r="200" spans="1:11" ht="11.25" customHeight="1">
      <c r="A200" s="22" t="s">
        <v>659</v>
      </c>
      <c r="B200" s="22"/>
      <c r="C200" s="53">
        <v>910</v>
      </c>
      <c r="D200" s="53">
        <v>0</v>
      </c>
      <c r="E200" s="53">
        <v>553</v>
      </c>
      <c r="F200" s="53">
        <v>174</v>
      </c>
      <c r="G200" s="53">
        <v>24</v>
      </c>
      <c r="H200" s="53">
        <v>0</v>
      </c>
      <c r="I200" s="53">
        <v>0</v>
      </c>
      <c r="J200" s="53">
        <v>0</v>
      </c>
      <c r="K200" s="53">
        <v>1661</v>
      </c>
    </row>
    <row r="201" spans="1:11" ht="3" customHeight="1">
      <c r="A201" s="31"/>
      <c r="B201" s="31"/>
      <c r="C201" s="23"/>
      <c r="D201" s="23"/>
      <c r="E201" s="23"/>
      <c r="F201" s="23"/>
      <c r="G201" s="23"/>
      <c r="H201" s="23"/>
      <c r="I201" s="23"/>
      <c r="J201" s="23"/>
      <c r="K201" s="52"/>
    </row>
    <row r="202" spans="1:11" ht="11.25" customHeight="1">
      <c r="A202" s="45" t="s">
        <v>579</v>
      </c>
      <c r="B202" s="45"/>
      <c r="C202" s="23"/>
      <c r="D202" s="23"/>
      <c r="E202" s="23"/>
      <c r="F202" s="23"/>
      <c r="G202" s="23"/>
      <c r="H202" s="23"/>
      <c r="I202" s="23"/>
      <c r="J202" s="23"/>
      <c r="K202" s="52"/>
    </row>
    <row r="203" spans="1:11" ht="11.25" customHeight="1">
      <c r="A203" s="31" t="s">
        <v>279</v>
      </c>
      <c r="B203" s="31"/>
      <c r="C203" s="23">
        <v>33092</v>
      </c>
      <c r="D203" s="23">
        <v>0</v>
      </c>
      <c r="E203" s="23">
        <v>8856</v>
      </c>
      <c r="F203" s="23">
        <v>8621</v>
      </c>
      <c r="G203" s="23">
        <v>10904</v>
      </c>
      <c r="H203" s="23">
        <v>4134</v>
      </c>
      <c r="I203" s="23">
        <v>0</v>
      </c>
      <c r="J203" s="23">
        <v>557</v>
      </c>
      <c r="K203" s="52">
        <v>66164</v>
      </c>
    </row>
    <row r="204" spans="1:11" ht="11.25" customHeight="1">
      <c r="A204" s="31" t="s">
        <v>660</v>
      </c>
      <c r="B204" s="31"/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6561</v>
      </c>
      <c r="J204" s="23">
        <v>2434</v>
      </c>
      <c r="K204" s="52">
        <v>8995</v>
      </c>
    </row>
    <row r="205" spans="1:11" ht="11.25" customHeight="1">
      <c r="A205" s="31" t="s">
        <v>661</v>
      </c>
      <c r="B205" s="31"/>
      <c r="C205" s="29">
        <v>0</v>
      </c>
      <c r="D205" s="29">
        <v>0</v>
      </c>
      <c r="E205" s="29">
        <v>0</v>
      </c>
      <c r="F205" s="29">
        <v>0</v>
      </c>
      <c r="G205" s="29">
        <v>1084</v>
      </c>
      <c r="H205" s="29">
        <v>0</v>
      </c>
      <c r="I205" s="29">
        <v>0</v>
      </c>
      <c r="J205" s="29">
        <v>0</v>
      </c>
      <c r="K205" s="28">
        <v>1084</v>
      </c>
    </row>
    <row r="206" spans="1:11" ht="11.25" customHeight="1">
      <c r="A206" s="31" t="s">
        <v>885</v>
      </c>
      <c r="B206" s="31"/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136</v>
      </c>
      <c r="K206" s="28">
        <v>136</v>
      </c>
    </row>
    <row r="207" spans="1:11" ht="11.25" customHeight="1">
      <c r="A207" s="31" t="s">
        <v>455</v>
      </c>
      <c r="B207" s="31"/>
      <c r="C207" s="23">
        <v>11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52">
        <v>11</v>
      </c>
    </row>
    <row r="208" spans="1:11" ht="11.25" customHeight="1">
      <c r="A208" s="31" t="s">
        <v>464</v>
      </c>
      <c r="B208" s="31"/>
      <c r="C208" s="23">
        <v>4791</v>
      </c>
      <c r="D208" s="23">
        <v>0</v>
      </c>
      <c r="E208" s="23">
        <v>1070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52">
        <v>5861</v>
      </c>
    </row>
    <row r="209" spans="1:11" ht="11.25" customHeight="1">
      <c r="A209" s="22" t="s">
        <v>587</v>
      </c>
      <c r="B209" s="22"/>
      <c r="C209" s="160">
        <v>37894</v>
      </c>
      <c r="D209" s="160">
        <v>0</v>
      </c>
      <c r="E209" s="160">
        <v>9926</v>
      </c>
      <c r="F209" s="160">
        <v>8621</v>
      </c>
      <c r="G209" s="160">
        <v>11988</v>
      </c>
      <c r="H209" s="160">
        <v>4134</v>
      </c>
      <c r="I209" s="160">
        <v>6561</v>
      </c>
      <c r="J209" s="160">
        <v>3127</v>
      </c>
      <c r="K209" s="160">
        <v>82251</v>
      </c>
    </row>
    <row r="210" spans="1:11" ht="3" customHeight="1">
      <c r="A210" s="22"/>
      <c r="B210" s="22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" customHeight="1">
      <c r="A211" s="60" t="s">
        <v>785</v>
      </c>
      <c r="B211" s="60"/>
      <c r="C211" s="29"/>
      <c r="D211" s="29"/>
      <c r="E211" s="29"/>
      <c r="F211" s="29"/>
      <c r="G211" s="29"/>
      <c r="H211" s="29"/>
      <c r="I211" s="29"/>
      <c r="J211" s="29"/>
      <c r="K211" s="28"/>
    </row>
    <row r="212" spans="1:11" ht="12" customHeight="1">
      <c r="A212" s="306" t="s">
        <v>653</v>
      </c>
      <c r="B212" s="306"/>
      <c r="C212" s="21"/>
      <c r="D212" s="21"/>
      <c r="E212" s="21"/>
      <c r="F212" s="21"/>
      <c r="G212" s="21"/>
      <c r="H212" s="21"/>
      <c r="I212" s="21"/>
      <c r="J212" s="21"/>
      <c r="K212" s="20"/>
    </row>
    <row r="213" spans="1:11" ht="11.25" customHeight="1">
      <c r="A213" s="42" t="s">
        <v>469</v>
      </c>
      <c r="B213" s="42"/>
      <c r="C213" s="317" t="s">
        <v>319</v>
      </c>
      <c r="D213" s="315" t="s">
        <v>324</v>
      </c>
      <c r="E213" s="315" t="s">
        <v>321</v>
      </c>
      <c r="F213" s="315" t="s">
        <v>325</v>
      </c>
      <c r="G213" s="315" t="s">
        <v>322</v>
      </c>
      <c r="H213" s="315" t="s">
        <v>323</v>
      </c>
      <c r="I213" s="315" t="s">
        <v>318</v>
      </c>
      <c r="J213" s="315" t="s">
        <v>320</v>
      </c>
      <c r="K213" s="315" t="s">
        <v>648</v>
      </c>
    </row>
    <row r="214" spans="1:11" ht="11.25" customHeight="1">
      <c r="A214" s="20" t="s">
        <v>470</v>
      </c>
      <c r="B214" s="20"/>
      <c r="C214" s="318"/>
      <c r="D214" s="316"/>
      <c r="E214" s="316"/>
      <c r="F214" s="316"/>
      <c r="G214" s="316"/>
      <c r="H214" s="316"/>
      <c r="I214" s="316"/>
      <c r="J214" s="316"/>
      <c r="K214" s="316"/>
    </row>
    <row r="215" spans="1:11" s="33" customFormat="1" ht="11.25" customHeight="1">
      <c r="A215" s="284" t="s">
        <v>647</v>
      </c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</row>
    <row r="216" spans="1:11" ht="11.25" customHeight="1">
      <c r="A216" s="22" t="s">
        <v>605</v>
      </c>
      <c r="B216" s="22"/>
      <c r="C216" s="29"/>
      <c r="D216" s="23"/>
      <c r="E216" s="23"/>
      <c r="F216" s="23"/>
      <c r="G216" s="23"/>
      <c r="H216" s="23"/>
      <c r="I216" s="23"/>
      <c r="J216" s="23"/>
      <c r="K216" s="52"/>
    </row>
    <row r="217" spans="1:11" ht="11.25" customHeight="1">
      <c r="A217" s="31" t="s">
        <v>277</v>
      </c>
      <c r="B217" s="31"/>
      <c r="C217" s="23">
        <v>497</v>
      </c>
      <c r="D217" s="23">
        <v>529</v>
      </c>
      <c r="E217" s="23">
        <v>0</v>
      </c>
      <c r="F217" s="23">
        <v>0</v>
      </c>
      <c r="G217" s="23">
        <v>27</v>
      </c>
      <c r="H217" s="23">
        <v>14</v>
      </c>
      <c r="I217" s="23">
        <v>0</v>
      </c>
      <c r="J217" s="23">
        <v>0</v>
      </c>
      <c r="K217" s="52">
        <v>1067</v>
      </c>
    </row>
    <row r="218" spans="1:11" ht="11.25" customHeight="1">
      <c r="A218" s="22" t="s">
        <v>624</v>
      </c>
      <c r="B218" s="22"/>
      <c r="C218" s="53">
        <v>497</v>
      </c>
      <c r="D218" s="53">
        <v>529</v>
      </c>
      <c r="E218" s="53">
        <v>0</v>
      </c>
      <c r="F218" s="53">
        <v>0</v>
      </c>
      <c r="G218" s="53">
        <v>27</v>
      </c>
      <c r="H218" s="53">
        <v>14</v>
      </c>
      <c r="I218" s="53">
        <v>0</v>
      </c>
      <c r="J218" s="53">
        <v>0</v>
      </c>
      <c r="K218" s="53">
        <v>1067</v>
      </c>
    </row>
    <row r="219" spans="1:11" ht="3" customHeight="1">
      <c r="A219" s="31"/>
      <c r="B219" s="31"/>
      <c r="C219" s="23"/>
      <c r="D219" s="23"/>
      <c r="E219" s="23"/>
      <c r="F219" s="23"/>
      <c r="G219" s="23"/>
      <c r="H219" s="23"/>
      <c r="I219" s="23"/>
      <c r="J219" s="23"/>
      <c r="K219" s="52"/>
    </row>
    <row r="220" spans="1:11" ht="11.25" customHeight="1">
      <c r="A220" s="22" t="s">
        <v>625</v>
      </c>
      <c r="B220" s="22"/>
      <c r="C220" s="23"/>
      <c r="D220" s="23"/>
      <c r="E220" s="23"/>
      <c r="F220" s="23"/>
      <c r="G220" s="23"/>
      <c r="H220" s="23"/>
      <c r="I220" s="23"/>
      <c r="J220" s="23"/>
      <c r="K220" s="52"/>
    </row>
    <row r="221" spans="1:11" ht="11.25" customHeight="1">
      <c r="A221" s="31" t="s">
        <v>683</v>
      </c>
      <c r="B221" s="31"/>
      <c r="C221" s="23">
        <v>96</v>
      </c>
      <c r="D221" s="23">
        <v>96</v>
      </c>
      <c r="E221" s="23">
        <v>0</v>
      </c>
      <c r="F221" s="23">
        <v>383</v>
      </c>
      <c r="G221" s="23">
        <v>0</v>
      </c>
      <c r="H221" s="23">
        <v>0</v>
      </c>
      <c r="I221" s="23">
        <v>0</v>
      </c>
      <c r="J221" s="23">
        <v>0</v>
      </c>
      <c r="K221" s="52">
        <v>575</v>
      </c>
    </row>
    <row r="222" spans="1:11" ht="11.25" customHeight="1">
      <c r="A222" s="22" t="s">
        <v>628</v>
      </c>
      <c r="B222" s="22"/>
      <c r="C222" s="68">
        <v>96</v>
      </c>
      <c r="D222" s="68">
        <v>96</v>
      </c>
      <c r="E222" s="68">
        <v>0</v>
      </c>
      <c r="F222" s="68">
        <v>383</v>
      </c>
      <c r="G222" s="68">
        <v>0</v>
      </c>
      <c r="H222" s="68">
        <v>0</v>
      </c>
      <c r="I222" s="68">
        <v>0</v>
      </c>
      <c r="J222" s="68">
        <v>0</v>
      </c>
      <c r="K222" s="68">
        <v>575</v>
      </c>
    </row>
    <row r="223" spans="1:11" ht="3" customHeight="1">
      <c r="A223" s="22"/>
      <c r="B223" s="22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1.25" customHeight="1">
      <c r="A224" s="45" t="s">
        <v>629</v>
      </c>
      <c r="B224" s="45"/>
      <c r="C224" s="23"/>
      <c r="D224" s="23"/>
      <c r="E224" s="23"/>
      <c r="F224" s="23"/>
      <c r="G224" s="23"/>
      <c r="H224" s="23"/>
      <c r="I224" s="23"/>
      <c r="J224" s="23"/>
      <c r="K224" s="52"/>
    </row>
    <row r="225" spans="1:11" ht="11.25" customHeight="1">
      <c r="A225" s="31" t="s">
        <v>632</v>
      </c>
      <c r="B225" s="31"/>
      <c r="C225" s="23">
        <v>1309</v>
      </c>
      <c r="D225" s="23">
        <v>0</v>
      </c>
      <c r="E225" s="23">
        <v>1766</v>
      </c>
      <c r="F225" s="23">
        <v>0</v>
      </c>
      <c r="G225" s="23">
        <v>0</v>
      </c>
      <c r="H225" s="23">
        <v>0</v>
      </c>
      <c r="I225" s="23">
        <v>0</v>
      </c>
      <c r="J225" s="23">
        <v>329</v>
      </c>
      <c r="K225" s="52">
        <v>3404</v>
      </c>
    </row>
    <row r="226" spans="1:11" ht="11.25" customHeight="1">
      <c r="A226" s="45" t="s">
        <v>636</v>
      </c>
      <c r="B226" s="45"/>
      <c r="C226" s="53">
        <v>1309</v>
      </c>
      <c r="D226" s="53">
        <v>0</v>
      </c>
      <c r="E226" s="53">
        <v>1766</v>
      </c>
      <c r="F226" s="53">
        <v>0</v>
      </c>
      <c r="G226" s="53">
        <v>0</v>
      </c>
      <c r="H226" s="53">
        <v>0</v>
      </c>
      <c r="I226" s="53">
        <v>0</v>
      </c>
      <c r="J226" s="53">
        <v>329</v>
      </c>
      <c r="K226" s="53">
        <v>3404</v>
      </c>
    </row>
    <row r="227" spans="1:11" ht="3" customHeight="1">
      <c r="A227" s="45"/>
      <c r="B227" s="45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1.25" customHeight="1">
      <c r="A228" s="30" t="s">
        <v>684</v>
      </c>
      <c r="B228" s="30"/>
      <c r="C228" s="26">
        <v>46740</v>
      </c>
      <c r="D228" s="26">
        <v>625</v>
      </c>
      <c r="E228" s="26">
        <v>14465</v>
      </c>
      <c r="F228" s="26">
        <v>13027</v>
      </c>
      <c r="G228" s="26">
        <v>15652</v>
      </c>
      <c r="H228" s="26">
        <v>5766</v>
      </c>
      <c r="I228" s="26">
        <v>11208</v>
      </c>
      <c r="J228" s="26">
        <v>5465</v>
      </c>
      <c r="K228" s="26">
        <v>112948</v>
      </c>
    </row>
    <row r="229" spans="1:11" ht="11.25" customHeight="1">
      <c r="A229" s="193" t="s">
        <v>685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</row>
    <row r="230" spans="1:11" ht="11.25" customHeight="1">
      <c r="A230" s="45" t="s">
        <v>629</v>
      </c>
      <c r="B230" s="45"/>
      <c r="C230" s="19"/>
      <c r="D230" s="23"/>
      <c r="E230" s="23"/>
      <c r="F230" s="19"/>
      <c r="G230" s="19"/>
      <c r="H230" s="23"/>
      <c r="I230" s="23"/>
      <c r="J230" s="23"/>
      <c r="K230" s="52"/>
    </row>
    <row r="231" spans="1:11" ht="11.25" customHeight="1">
      <c r="A231" s="31" t="s">
        <v>860</v>
      </c>
      <c r="B231" s="31"/>
      <c r="C231" s="23">
        <v>5000</v>
      </c>
      <c r="D231" s="23">
        <v>0</v>
      </c>
      <c r="E231" s="23">
        <v>74500</v>
      </c>
      <c r="F231" s="23">
        <v>0</v>
      </c>
      <c r="G231" s="23">
        <v>0</v>
      </c>
      <c r="H231" s="23">
        <v>0</v>
      </c>
      <c r="I231" s="23">
        <v>0</v>
      </c>
      <c r="J231" s="23">
        <v>500</v>
      </c>
      <c r="K231" s="23">
        <v>80000</v>
      </c>
    </row>
    <row r="232" spans="1:11" ht="11.25" customHeight="1">
      <c r="A232" s="22" t="s">
        <v>636</v>
      </c>
      <c r="B232" s="22"/>
      <c r="C232" s="53">
        <v>5000</v>
      </c>
      <c r="D232" s="53">
        <v>0</v>
      </c>
      <c r="E232" s="53">
        <v>74500</v>
      </c>
      <c r="F232" s="53">
        <v>0</v>
      </c>
      <c r="G232" s="53">
        <v>0</v>
      </c>
      <c r="H232" s="53">
        <v>0</v>
      </c>
      <c r="I232" s="53">
        <v>0</v>
      </c>
      <c r="J232" s="53">
        <v>500</v>
      </c>
      <c r="K232" s="53">
        <v>80000</v>
      </c>
    </row>
    <row r="233" spans="1:11" ht="3" customHeight="1">
      <c r="A233" s="22"/>
      <c r="B233" s="22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1.25" customHeight="1">
      <c r="A234" s="30" t="s">
        <v>686</v>
      </c>
      <c r="B234" s="30"/>
      <c r="C234" s="26">
        <v>5000</v>
      </c>
      <c r="D234" s="26">
        <v>0</v>
      </c>
      <c r="E234" s="26">
        <v>74500</v>
      </c>
      <c r="F234" s="26">
        <v>0</v>
      </c>
      <c r="G234" s="26">
        <v>0</v>
      </c>
      <c r="H234" s="26">
        <v>0</v>
      </c>
      <c r="I234" s="26">
        <v>0</v>
      </c>
      <c r="J234" s="26">
        <v>500</v>
      </c>
      <c r="K234" s="26">
        <v>80000</v>
      </c>
    </row>
    <row r="235" spans="1:11" ht="11.25" customHeight="1">
      <c r="A235" s="193" t="s">
        <v>687</v>
      </c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</row>
    <row r="236" spans="1:11" ht="11.25" customHeight="1">
      <c r="A236" s="22" t="s">
        <v>108</v>
      </c>
      <c r="B236" s="22"/>
      <c r="C236" s="23"/>
      <c r="D236" s="23"/>
      <c r="E236" s="23"/>
      <c r="F236" s="19"/>
      <c r="G236" s="19"/>
      <c r="H236" s="23"/>
      <c r="I236" s="23"/>
      <c r="J236" s="23"/>
      <c r="K236" s="52"/>
    </row>
    <row r="237" spans="1:11" ht="11.25" customHeight="1">
      <c r="A237" s="31" t="s">
        <v>917</v>
      </c>
      <c r="B237" s="31"/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7239</v>
      </c>
      <c r="J237" s="23">
        <v>0</v>
      </c>
      <c r="K237" s="52">
        <v>7239</v>
      </c>
    </row>
    <row r="238" spans="1:11" ht="11.25" customHeight="1">
      <c r="A238" s="31" t="s">
        <v>688</v>
      </c>
      <c r="B238" s="31"/>
      <c r="C238" s="23">
        <v>22925</v>
      </c>
      <c r="D238" s="23">
        <v>0</v>
      </c>
      <c r="E238" s="23">
        <v>8235</v>
      </c>
      <c r="F238" s="23">
        <v>14103</v>
      </c>
      <c r="G238" s="23">
        <v>13810</v>
      </c>
      <c r="H238" s="23">
        <v>6067</v>
      </c>
      <c r="I238" s="23">
        <v>0</v>
      </c>
      <c r="J238" s="23">
        <v>7929</v>
      </c>
      <c r="K238" s="52">
        <v>73069</v>
      </c>
    </row>
    <row r="239" spans="1:11" ht="11.25" customHeight="1">
      <c r="A239" s="22" t="s">
        <v>689</v>
      </c>
      <c r="B239" s="71"/>
      <c r="C239" s="53">
        <v>22925</v>
      </c>
      <c r="D239" s="53">
        <v>0</v>
      </c>
      <c r="E239" s="53">
        <v>8235</v>
      </c>
      <c r="F239" s="53">
        <v>14103</v>
      </c>
      <c r="G239" s="53">
        <v>13810</v>
      </c>
      <c r="H239" s="53">
        <v>6067</v>
      </c>
      <c r="I239" s="53">
        <v>7239</v>
      </c>
      <c r="J239" s="53">
        <v>7929</v>
      </c>
      <c r="K239" s="53">
        <v>80308</v>
      </c>
    </row>
    <row r="240" spans="1:11" ht="3" customHeight="1">
      <c r="A240" s="71"/>
      <c r="B240" s="71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1.25" customHeight="1">
      <c r="A241" s="22" t="s">
        <v>657</v>
      </c>
      <c r="B241" s="22"/>
      <c r="C241" s="19"/>
      <c r="D241" s="23"/>
      <c r="E241" s="23"/>
      <c r="F241" s="19"/>
      <c r="G241" s="19"/>
      <c r="H241" s="23"/>
      <c r="I241" s="23"/>
      <c r="J241" s="23"/>
      <c r="K241" s="52"/>
    </row>
    <row r="242" spans="1:11" ht="11.25" customHeight="1">
      <c r="A242" s="31" t="s">
        <v>658</v>
      </c>
      <c r="B242" s="31"/>
      <c r="C242" s="23">
        <v>2353</v>
      </c>
      <c r="D242" s="23">
        <v>0</v>
      </c>
      <c r="E242" s="23">
        <v>1334</v>
      </c>
      <c r="F242" s="23">
        <v>272</v>
      </c>
      <c r="G242" s="23">
        <v>100</v>
      </c>
      <c r="H242" s="23">
        <v>0</v>
      </c>
      <c r="I242" s="23">
        <v>0</v>
      </c>
      <c r="J242" s="23">
        <v>0</v>
      </c>
      <c r="K242" s="52">
        <v>4059</v>
      </c>
    </row>
    <row r="243" spans="1:11" ht="11.25" customHeight="1">
      <c r="A243" s="43" t="s">
        <v>659</v>
      </c>
      <c r="B243" s="43"/>
      <c r="C243" s="53">
        <v>2353</v>
      </c>
      <c r="D243" s="53">
        <v>0</v>
      </c>
      <c r="E243" s="53">
        <v>1334</v>
      </c>
      <c r="F243" s="53">
        <v>272</v>
      </c>
      <c r="G243" s="53">
        <v>100</v>
      </c>
      <c r="H243" s="53">
        <v>0</v>
      </c>
      <c r="I243" s="53">
        <v>0</v>
      </c>
      <c r="J243" s="53">
        <v>0</v>
      </c>
      <c r="K243" s="53">
        <v>4059</v>
      </c>
    </row>
    <row r="244" spans="1:11" ht="3" customHeight="1">
      <c r="A244" s="189"/>
      <c r="B244" s="189"/>
      <c r="C244" s="160"/>
      <c r="D244" s="160"/>
      <c r="E244" s="160"/>
      <c r="F244" s="160"/>
      <c r="G244" s="160"/>
      <c r="H244" s="160"/>
      <c r="I244" s="160"/>
      <c r="J244" s="160"/>
      <c r="K244" s="160"/>
    </row>
    <row r="245" spans="1:11" ht="11.25" customHeight="1">
      <c r="A245" s="60" t="s">
        <v>785</v>
      </c>
      <c r="B245" s="60"/>
      <c r="C245" s="29"/>
      <c r="D245" s="29"/>
      <c r="E245" s="29"/>
      <c r="F245" s="29"/>
      <c r="G245" s="29"/>
      <c r="H245" s="29"/>
      <c r="I245" s="29"/>
      <c r="J245" s="29"/>
      <c r="K245" s="28"/>
    </row>
    <row r="246" spans="1:11" ht="12" customHeight="1">
      <c r="A246" s="306" t="s">
        <v>653</v>
      </c>
      <c r="B246" s="306"/>
      <c r="C246" s="21"/>
      <c r="D246" s="21"/>
      <c r="E246" s="21"/>
      <c r="F246" s="21"/>
      <c r="G246" s="21"/>
      <c r="H246" s="21"/>
      <c r="I246" s="21"/>
      <c r="J246" s="21"/>
      <c r="K246" s="20"/>
    </row>
    <row r="247" spans="1:11" ht="11.25" customHeight="1">
      <c r="A247" s="42" t="s">
        <v>469</v>
      </c>
      <c r="B247" s="42"/>
      <c r="C247" s="317" t="s">
        <v>319</v>
      </c>
      <c r="D247" s="315" t="s">
        <v>324</v>
      </c>
      <c r="E247" s="315" t="s">
        <v>321</v>
      </c>
      <c r="F247" s="315" t="s">
        <v>325</v>
      </c>
      <c r="G247" s="315" t="s">
        <v>322</v>
      </c>
      <c r="H247" s="315" t="s">
        <v>323</v>
      </c>
      <c r="I247" s="315" t="s">
        <v>318</v>
      </c>
      <c r="J247" s="315" t="s">
        <v>320</v>
      </c>
      <c r="K247" s="315" t="s">
        <v>648</v>
      </c>
    </row>
    <row r="248" spans="1:11" ht="11.25" customHeight="1">
      <c r="A248" s="20" t="s">
        <v>470</v>
      </c>
      <c r="B248" s="20"/>
      <c r="C248" s="318"/>
      <c r="D248" s="316"/>
      <c r="E248" s="316"/>
      <c r="F248" s="316"/>
      <c r="G248" s="316"/>
      <c r="H248" s="316"/>
      <c r="I248" s="316"/>
      <c r="J248" s="316"/>
      <c r="K248" s="316"/>
    </row>
    <row r="249" spans="1:11" s="33" customFormat="1" ht="11.25" customHeight="1">
      <c r="A249" s="284" t="s">
        <v>687</v>
      </c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</row>
    <row r="250" spans="1:11" ht="11.25" customHeight="1">
      <c r="A250" s="45" t="s">
        <v>579</v>
      </c>
      <c r="B250" s="45"/>
      <c r="C250" s="19"/>
      <c r="D250" s="23"/>
      <c r="E250" s="23"/>
      <c r="F250" s="19"/>
      <c r="G250" s="19"/>
      <c r="H250" s="23"/>
      <c r="I250" s="23"/>
      <c r="J250" s="23"/>
      <c r="K250" s="52"/>
    </row>
    <row r="251" spans="1:11" ht="11.25" customHeight="1">
      <c r="A251" s="31" t="s">
        <v>690</v>
      </c>
      <c r="B251" s="31"/>
      <c r="C251" s="23">
        <v>47192</v>
      </c>
      <c r="D251" s="23">
        <v>0</v>
      </c>
      <c r="E251" s="23">
        <v>13165</v>
      </c>
      <c r="F251" s="23">
        <v>12490</v>
      </c>
      <c r="G251" s="23">
        <v>19841</v>
      </c>
      <c r="H251" s="23">
        <v>6461</v>
      </c>
      <c r="I251" s="23">
        <v>0</v>
      </c>
      <c r="J251" s="23">
        <v>1602</v>
      </c>
      <c r="K251" s="52">
        <v>100751</v>
      </c>
    </row>
    <row r="252" spans="1:11" ht="11.25" customHeight="1">
      <c r="A252" s="31" t="s">
        <v>660</v>
      </c>
      <c r="B252" s="31"/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9571</v>
      </c>
      <c r="J252" s="23">
        <v>3706</v>
      </c>
      <c r="K252" s="52">
        <v>13277</v>
      </c>
    </row>
    <row r="253" spans="1:11" ht="11.25" customHeight="1">
      <c r="A253" s="31" t="s">
        <v>661</v>
      </c>
      <c r="B253" s="31"/>
      <c r="C253" s="23">
        <v>0</v>
      </c>
      <c r="D253" s="23">
        <v>0</v>
      </c>
      <c r="E253" s="23">
        <v>0</v>
      </c>
      <c r="F253" s="23">
        <v>0</v>
      </c>
      <c r="G253" s="23">
        <v>949</v>
      </c>
      <c r="H253" s="23">
        <v>0</v>
      </c>
      <c r="I253" s="23">
        <v>0</v>
      </c>
      <c r="J253" s="23">
        <v>0</v>
      </c>
      <c r="K253" s="52">
        <v>949</v>
      </c>
    </row>
    <row r="254" spans="1:11" ht="11.25" customHeight="1">
      <c r="A254" s="31" t="s">
        <v>885</v>
      </c>
      <c r="B254" s="31"/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610</v>
      </c>
      <c r="K254" s="52">
        <v>610</v>
      </c>
    </row>
    <row r="255" spans="1:11" ht="11.25" customHeight="1">
      <c r="A255" s="31" t="s">
        <v>455</v>
      </c>
      <c r="B255" s="31"/>
      <c r="C255" s="23">
        <v>3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52">
        <v>3</v>
      </c>
    </row>
    <row r="256" spans="1:11" ht="11.25" customHeight="1">
      <c r="A256" s="31" t="s">
        <v>464</v>
      </c>
      <c r="B256" s="31"/>
      <c r="C256" s="23">
        <v>4741</v>
      </c>
      <c r="D256" s="23">
        <v>0</v>
      </c>
      <c r="E256" s="23">
        <v>1229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52">
        <v>5970</v>
      </c>
    </row>
    <row r="257" spans="1:11" ht="11.25" customHeight="1">
      <c r="A257" s="22" t="s">
        <v>587</v>
      </c>
      <c r="B257" s="22"/>
      <c r="C257" s="53">
        <v>47195</v>
      </c>
      <c r="D257" s="53">
        <v>0</v>
      </c>
      <c r="E257" s="53">
        <v>13165</v>
      </c>
      <c r="F257" s="53">
        <v>12490</v>
      </c>
      <c r="G257" s="53">
        <v>20790</v>
      </c>
      <c r="H257" s="53">
        <v>6461</v>
      </c>
      <c r="I257" s="53">
        <v>9571</v>
      </c>
      <c r="J257" s="53">
        <v>5918</v>
      </c>
      <c r="K257" s="53">
        <v>121560</v>
      </c>
    </row>
    <row r="258" spans="1:11" ht="3" customHeight="1">
      <c r="A258" s="22"/>
      <c r="B258" s="22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1.25" customHeight="1">
      <c r="A259" s="22" t="s">
        <v>605</v>
      </c>
      <c r="B259" s="22"/>
      <c r="C259" s="19"/>
      <c r="D259" s="23"/>
      <c r="E259" s="23"/>
      <c r="F259" s="19"/>
      <c r="G259" s="19"/>
      <c r="H259" s="23"/>
      <c r="I259" s="23"/>
      <c r="J259" s="23"/>
      <c r="K259" s="52"/>
    </row>
    <row r="260" spans="1:11" ht="11.25" customHeight="1">
      <c r="A260" s="24" t="s">
        <v>467</v>
      </c>
      <c r="B260" s="24"/>
      <c r="C260" s="23">
        <v>141</v>
      </c>
      <c r="D260" s="23">
        <v>148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52">
        <v>289</v>
      </c>
    </row>
    <row r="261" spans="1:11" ht="11.25" customHeight="1">
      <c r="A261" s="22" t="s">
        <v>624</v>
      </c>
      <c r="B261" s="22"/>
      <c r="C261" s="53">
        <v>141</v>
      </c>
      <c r="D261" s="53">
        <v>148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289</v>
      </c>
    </row>
    <row r="262" spans="1:11" ht="3" customHeight="1">
      <c r="A262" s="22"/>
      <c r="B262" s="22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1.25" customHeight="1">
      <c r="A263" s="22" t="s">
        <v>625</v>
      </c>
      <c r="B263" s="22"/>
      <c r="C263" s="23"/>
      <c r="D263" s="23"/>
      <c r="E263" s="23"/>
      <c r="F263" s="23"/>
      <c r="G263" s="23"/>
      <c r="H263" s="23"/>
      <c r="I263" s="23"/>
      <c r="J263" s="23"/>
      <c r="K263" s="52"/>
    </row>
    <row r="264" spans="1:99" ht="11.25" customHeight="1">
      <c r="A264" s="31" t="s">
        <v>683</v>
      </c>
      <c r="B264" s="31"/>
      <c r="C264" s="23">
        <v>24</v>
      </c>
      <c r="D264" s="23">
        <v>24</v>
      </c>
      <c r="E264" s="23">
        <v>0</v>
      </c>
      <c r="F264" s="23">
        <v>247</v>
      </c>
      <c r="G264" s="23">
        <v>0</v>
      </c>
      <c r="H264" s="23">
        <v>0</v>
      </c>
      <c r="I264" s="23">
        <v>0</v>
      </c>
      <c r="J264" s="23">
        <v>0</v>
      </c>
      <c r="K264" s="52">
        <v>295</v>
      </c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</row>
    <row r="265" spans="1:99" ht="11.25" customHeight="1">
      <c r="A265" s="22" t="s">
        <v>628</v>
      </c>
      <c r="B265" s="22"/>
      <c r="C265" s="72">
        <v>24</v>
      </c>
      <c r="D265" s="72">
        <v>24</v>
      </c>
      <c r="E265" s="72">
        <v>0</v>
      </c>
      <c r="F265" s="72">
        <v>247</v>
      </c>
      <c r="G265" s="72">
        <v>0</v>
      </c>
      <c r="H265" s="72">
        <v>0</v>
      </c>
      <c r="I265" s="72">
        <v>0</v>
      </c>
      <c r="J265" s="72">
        <v>0</v>
      </c>
      <c r="K265" s="72">
        <v>295</v>
      </c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</row>
    <row r="266" spans="1:11" ht="3" customHeight="1">
      <c r="A266" s="31"/>
      <c r="B266" s="31"/>
      <c r="C266" s="23"/>
      <c r="D266" s="23"/>
      <c r="E266" s="23"/>
      <c r="F266" s="23"/>
      <c r="G266" s="23"/>
      <c r="H266" s="23"/>
      <c r="I266" s="23"/>
      <c r="J266" s="23"/>
      <c r="K266" s="52"/>
    </row>
    <row r="267" spans="1:11" ht="11.25" customHeight="1">
      <c r="A267" s="45" t="s">
        <v>629</v>
      </c>
      <c r="B267" s="45"/>
      <c r="C267" s="23"/>
      <c r="D267" s="23"/>
      <c r="E267" s="23"/>
      <c r="F267" s="23"/>
      <c r="G267" s="23"/>
      <c r="H267" s="23"/>
      <c r="I267" s="23"/>
      <c r="J267" s="23"/>
      <c r="K267" s="52"/>
    </row>
    <row r="268" spans="1:11" ht="11.25" customHeight="1">
      <c r="A268" s="31" t="s">
        <v>860</v>
      </c>
      <c r="B268" s="31"/>
      <c r="C268" s="23">
        <v>268</v>
      </c>
      <c r="D268" s="23">
        <v>0</v>
      </c>
      <c r="E268" s="23">
        <v>179</v>
      </c>
      <c r="F268" s="23">
        <v>0</v>
      </c>
      <c r="G268" s="23">
        <v>0</v>
      </c>
      <c r="H268" s="23">
        <v>0</v>
      </c>
      <c r="I268" s="23">
        <v>0</v>
      </c>
      <c r="J268" s="23">
        <v>32</v>
      </c>
      <c r="K268" s="52">
        <v>479</v>
      </c>
    </row>
    <row r="269" spans="1:11" ht="11.25" customHeight="1">
      <c r="A269" s="45" t="s">
        <v>636</v>
      </c>
      <c r="B269" s="45"/>
      <c r="C269" s="53">
        <v>268</v>
      </c>
      <c r="D269" s="53">
        <v>0</v>
      </c>
      <c r="E269" s="53">
        <v>179</v>
      </c>
      <c r="F269" s="53">
        <v>0</v>
      </c>
      <c r="G269" s="53">
        <v>0</v>
      </c>
      <c r="H269" s="53">
        <v>0</v>
      </c>
      <c r="I269" s="53">
        <v>0</v>
      </c>
      <c r="J269" s="53">
        <v>32</v>
      </c>
      <c r="K269" s="53">
        <v>479</v>
      </c>
    </row>
    <row r="270" spans="1:11" ht="3" customHeight="1">
      <c r="A270" s="24"/>
      <c r="B270" s="24"/>
      <c r="C270" s="23"/>
      <c r="D270" s="23"/>
      <c r="E270" s="23"/>
      <c r="F270" s="23"/>
      <c r="G270" s="23"/>
      <c r="H270" s="23"/>
      <c r="I270" s="23"/>
      <c r="J270" s="23"/>
      <c r="K270" s="52"/>
    </row>
    <row r="271" spans="1:11" ht="11.25" customHeight="1">
      <c r="A271" s="30" t="s">
        <v>80</v>
      </c>
      <c r="B271" s="30"/>
      <c r="C271" s="26">
        <v>72906</v>
      </c>
      <c r="D271" s="26">
        <v>172</v>
      </c>
      <c r="E271" s="26">
        <v>22913</v>
      </c>
      <c r="F271" s="26">
        <v>27112</v>
      </c>
      <c r="G271" s="26">
        <v>34700</v>
      </c>
      <c r="H271" s="26">
        <v>12528</v>
      </c>
      <c r="I271" s="26">
        <v>16810</v>
      </c>
      <c r="J271" s="26">
        <v>13879</v>
      </c>
      <c r="K271" s="26">
        <v>206990</v>
      </c>
    </row>
    <row r="272" spans="1:11" ht="3" customHeight="1">
      <c r="A272" s="288"/>
      <c r="B272" s="288"/>
      <c r="C272" s="160"/>
      <c r="D272" s="160"/>
      <c r="E272" s="160"/>
      <c r="F272" s="160"/>
      <c r="G272" s="160"/>
      <c r="H272" s="160"/>
      <c r="I272" s="160"/>
      <c r="J272" s="160"/>
      <c r="K272" s="160"/>
    </row>
    <row r="273" spans="1:11" ht="12" customHeight="1">
      <c r="A273" s="60" t="s">
        <v>785</v>
      </c>
      <c r="B273" s="60"/>
      <c r="C273" s="29"/>
      <c r="D273" s="29"/>
      <c r="E273" s="29"/>
      <c r="F273" s="29"/>
      <c r="G273" s="29"/>
      <c r="H273" s="29"/>
      <c r="I273" s="29"/>
      <c r="J273" s="29"/>
      <c r="K273" s="28"/>
    </row>
    <row r="274" spans="1:11" ht="12" customHeight="1">
      <c r="A274" s="306" t="s">
        <v>653</v>
      </c>
      <c r="B274" s="306"/>
      <c r="C274" s="21"/>
      <c r="D274" s="21"/>
      <c r="E274" s="21"/>
      <c r="F274" s="21"/>
      <c r="G274" s="21"/>
      <c r="H274" s="21"/>
      <c r="I274" s="21"/>
      <c r="J274" s="21"/>
      <c r="K274" s="20"/>
    </row>
    <row r="275" spans="1:11" ht="11.25" customHeight="1">
      <c r="A275" s="42" t="s">
        <v>469</v>
      </c>
      <c r="B275" s="42"/>
      <c r="C275" s="317" t="s">
        <v>319</v>
      </c>
      <c r="D275" s="315" t="s">
        <v>324</v>
      </c>
      <c r="E275" s="315" t="s">
        <v>321</v>
      </c>
      <c r="F275" s="315" t="s">
        <v>325</v>
      </c>
      <c r="G275" s="315" t="s">
        <v>322</v>
      </c>
      <c r="H275" s="315" t="s">
        <v>323</v>
      </c>
      <c r="I275" s="315" t="s">
        <v>318</v>
      </c>
      <c r="J275" s="315" t="s">
        <v>320</v>
      </c>
      <c r="K275" s="315" t="s">
        <v>648</v>
      </c>
    </row>
    <row r="276" spans="1:11" ht="11.25" customHeight="1">
      <c r="A276" s="20" t="s">
        <v>470</v>
      </c>
      <c r="B276" s="20"/>
      <c r="C276" s="318"/>
      <c r="D276" s="316"/>
      <c r="E276" s="316"/>
      <c r="F276" s="316"/>
      <c r="G276" s="316"/>
      <c r="H276" s="316"/>
      <c r="I276" s="316"/>
      <c r="J276" s="316"/>
      <c r="K276" s="316"/>
    </row>
    <row r="277" spans="1:11" ht="11.25" customHeight="1">
      <c r="A277" s="195" t="s">
        <v>81</v>
      </c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</row>
    <row r="278" spans="1:11" ht="11.25" customHeight="1">
      <c r="A278" s="288" t="s">
        <v>281</v>
      </c>
      <c r="B278" s="288"/>
      <c r="C278" s="288">
        <v>8968166</v>
      </c>
      <c r="D278" s="288">
        <v>6454196</v>
      </c>
      <c r="E278" s="288">
        <v>5400772</v>
      </c>
      <c r="F278" s="288">
        <v>3359832</v>
      </c>
      <c r="G278" s="288">
        <v>2172991</v>
      </c>
      <c r="H278" s="288">
        <v>665297</v>
      </c>
      <c r="I278" s="288">
        <v>442822</v>
      </c>
      <c r="J278" s="288">
        <v>405699</v>
      </c>
      <c r="K278" s="288">
        <v>27869775</v>
      </c>
    </row>
    <row r="279" spans="1:12" ht="11.25" customHeight="1">
      <c r="A279" s="30" t="s">
        <v>280</v>
      </c>
      <c r="B279" s="30"/>
      <c r="C279" s="30">
        <v>6632535</v>
      </c>
      <c r="D279" s="30">
        <v>4640861</v>
      </c>
      <c r="E279" s="30">
        <v>4001269</v>
      </c>
      <c r="F279" s="30">
        <v>2623432</v>
      </c>
      <c r="G279" s="30">
        <v>1605450</v>
      </c>
      <c r="H279" s="30">
        <v>495320</v>
      </c>
      <c r="I279" s="30">
        <v>297120</v>
      </c>
      <c r="J279" s="30">
        <v>331012</v>
      </c>
      <c r="K279" s="30">
        <v>20626999</v>
      </c>
      <c r="L279" s="52"/>
    </row>
    <row r="280" spans="1:12" ht="11.25" customHeight="1">
      <c r="A280" s="30" t="s">
        <v>282</v>
      </c>
      <c r="B280" s="30"/>
      <c r="C280" s="30">
        <v>1796795</v>
      </c>
      <c r="D280" s="30">
        <v>1417768</v>
      </c>
      <c r="E280" s="30">
        <v>1073040</v>
      </c>
      <c r="F280" s="30">
        <v>541175</v>
      </c>
      <c r="G280" s="30">
        <v>450694</v>
      </c>
      <c r="H280" s="30">
        <v>114651</v>
      </c>
      <c r="I280" s="30">
        <v>110367</v>
      </c>
      <c r="J280" s="30">
        <v>50823</v>
      </c>
      <c r="K280" s="30">
        <v>5555313</v>
      </c>
      <c r="L280" s="52"/>
    </row>
    <row r="281" spans="1:12" ht="11.25" customHeight="1">
      <c r="A281" s="30" t="s">
        <v>223</v>
      </c>
      <c r="B281" s="30"/>
      <c r="C281" s="36"/>
      <c r="D281" s="36"/>
      <c r="E281" s="36"/>
      <c r="F281" s="36"/>
      <c r="G281" s="36"/>
      <c r="H281" s="36"/>
      <c r="I281" s="36"/>
      <c r="J281" s="36"/>
      <c r="K281" s="36"/>
      <c r="L281" s="52"/>
    </row>
    <row r="282" spans="1:12" ht="11.25" customHeight="1">
      <c r="A282" s="307" t="s">
        <v>222</v>
      </c>
      <c r="B282" s="307"/>
      <c r="C282" s="69">
        <v>538836</v>
      </c>
      <c r="D282" s="69">
        <v>395567</v>
      </c>
      <c r="E282" s="69">
        <v>326463</v>
      </c>
      <c r="F282" s="69">
        <v>195225</v>
      </c>
      <c r="G282" s="69">
        <v>116847</v>
      </c>
      <c r="H282" s="69">
        <v>55326</v>
      </c>
      <c r="I282" s="69">
        <v>35335</v>
      </c>
      <c r="J282" s="69">
        <v>23864</v>
      </c>
      <c r="K282" s="69">
        <v>1687463</v>
      </c>
      <c r="L282" s="52"/>
    </row>
    <row r="283" spans="1:11" ht="11.25" customHeight="1">
      <c r="A283" s="24" t="s">
        <v>789</v>
      </c>
      <c r="B283" s="24" t="s">
        <v>294</v>
      </c>
      <c r="C283" s="24"/>
      <c r="D283" s="24"/>
      <c r="E283" s="24"/>
      <c r="F283" s="24"/>
      <c r="G283" s="24"/>
      <c r="H283" s="24"/>
      <c r="I283" s="24"/>
      <c r="K283" s="52"/>
    </row>
    <row r="284" spans="1:18" ht="11.25" customHeight="1">
      <c r="A284" s="18" t="s">
        <v>82</v>
      </c>
      <c r="B284" s="309" t="s">
        <v>801</v>
      </c>
      <c r="G284" s="74"/>
      <c r="H284" s="74"/>
      <c r="I284" s="74"/>
      <c r="J284" s="74"/>
      <c r="K284" s="74"/>
      <c r="L284" s="24"/>
      <c r="M284" s="75"/>
      <c r="N284" s="75"/>
      <c r="O284" s="75"/>
      <c r="P284" s="75"/>
      <c r="Q284" s="75"/>
      <c r="R284" s="75"/>
    </row>
    <row r="285" spans="2:18" ht="11.25" customHeight="1">
      <c r="B285" s="308" t="s">
        <v>800</v>
      </c>
      <c r="G285" s="74"/>
      <c r="H285" s="74"/>
      <c r="I285" s="74"/>
      <c r="J285" s="74"/>
      <c r="K285" s="74"/>
      <c r="L285" s="24"/>
      <c r="M285" s="75"/>
      <c r="N285" s="75"/>
      <c r="O285" s="75"/>
      <c r="P285" s="75"/>
      <c r="Q285" s="75"/>
      <c r="R285" s="75"/>
    </row>
    <row r="286" spans="1:17" ht="11.25" customHeight="1">
      <c r="A286" s="18" t="s">
        <v>83</v>
      </c>
      <c r="B286" s="18" t="s">
        <v>218</v>
      </c>
      <c r="C286" s="294"/>
      <c r="D286" s="294"/>
      <c r="E286" s="294"/>
      <c r="F286" s="294"/>
      <c r="G286" s="23"/>
      <c r="J286" s="74"/>
      <c r="K286" s="74"/>
      <c r="M286" s="319"/>
      <c r="N286" s="319"/>
      <c r="O286" s="319"/>
      <c r="P286" s="319"/>
      <c r="Q286" s="319"/>
    </row>
    <row r="287" spans="1:18" s="76" customFormat="1" ht="11.25" customHeight="1">
      <c r="A287" s="178"/>
      <c r="B287" s="178" t="s">
        <v>200</v>
      </c>
      <c r="C287" s="294"/>
      <c r="D287" s="294"/>
      <c r="E287" s="294"/>
      <c r="F287" s="294"/>
      <c r="G287" s="23"/>
      <c r="H287" s="18"/>
      <c r="I287" s="18"/>
      <c r="J287" s="74"/>
      <c r="K287" s="74"/>
      <c r="L287" s="77"/>
      <c r="M287" s="320"/>
      <c r="N287" s="320"/>
      <c r="O287" s="320"/>
      <c r="P287" s="320"/>
      <c r="Q287" s="320"/>
      <c r="R287" s="320"/>
    </row>
    <row r="288" spans="1:18" s="76" customFormat="1" ht="11.25" customHeight="1">
      <c r="A288" s="18" t="s">
        <v>84</v>
      </c>
      <c r="B288" s="295" t="s">
        <v>804</v>
      </c>
      <c r="C288" s="294"/>
      <c r="D288" s="294"/>
      <c r="E288" s="294"/>
      <c r="F288" s="294"/>
      <c r="G288" s="23"/>
      <c r="H288" s="18"/>
      <c r="I288" s="18"/>
      <c r="J288" s="74"/>
      <c r="K288" s="74"/>
      <c r="L288" s="77"/>
      <c r="M288" s="177"/>
      <c r="N288" s="177"/>
      <c r="O288" s="177"/>
      <c r="P288" s="177"/>
      <c r="Q288" s="177"/>
      <c r="R288" s="177"/>
    </row>
    <row r="289" spans="1:18" s="76" customFormat="1" ht="11.25" customHeight="1">
      <c r="A289" s="295"/>
      <c r="B289" s="18" t="s">
        <v>805</v>
      </c>
      <c r="C289" s="294"/>
      <c r="D289" s="294"/>
      <c r="E289" s="294"/>
      <c r="F289" s="294"/>
      <c r="G289" s="23"/>
      <c r="H289" s="18"/>
      <c r="I289" s="18"/>
      <c r="J289" s="74"/>
      <c r="K289" s="74"/>
      <c r="L289" s="77"/>
      <c r="M289" s="177"/>
      <c r="N289" s="177"/>
      <c r="O289" s="177"/>
      <c r="P289" s="177"/>
      <c r="Q289" s="177"/>
      <c r="R289" s="177"/>
    </row>
    <row r="290" spans="1:18" s="76" customFormat="1" ht="11.25" customHeight="1">
      <c r="A290" s="18" t="s">
        <v>85</v>
      </c>
      <c r="B290" s="18" t="s">
        <v>219</v>
      </c>
      <c r="C290" s="294"/>
      <c r="D290" s="294"/>
      <c r="E290" s="294"/>
      <c r="F290" s="294"/>
      <c r="G290" s="23"/>
      <c r="H290" s="18"/>
      <c r="I290" s="18"/>
      <c r="J290" s="74"/>
      <c r="K290" s="74"/>
      <c r="L290" s="77"/>
      <c r="M290" s="177"/>
      <c r="N290" s="177"/>
      <c r="O290" s="177"/>
      <c r="P290" s="177"/>
      <c r="Q290" s="177"/>
      <c r="R290" s="177"/>
    </row>
    <row r="291" ht="11.25" customHeight="1">
      <c r="B291" s="18" t="s">
        <v>220</v>
      </c>
    </row>
    <row r="292" ht="11.25" customHeight="1">
      <c r="B292" s="18" t="s">
        <v>221</v>
      </c>
    </row>
    <row r="293" ht="11.25" customHeight="1">
      <c r="B293" s="18" t="s">
        <v>212</v>
      </c>
    </row>
    <row r="294" ht="11.25" customHeight="1">
      <c r="B294" s="18" t="s">
        <v>213</v>
      </c>
    </row>
    <row r="295" spans="1:7" ht="11.25" customHeight="1">
      <c r="A295" s="18" t="s">
        <v>86</v>
      </c>
      <c r="B295" s="296" t="s">
        <v>815</v>
      </c>
      <c r="C295" s="74"/>
      <c r="D295" s="74"/>
      <c r="E295" s="74"/>
      <c r="F295" s="74"/>
      <c r="G295" s="293"/>
    </row>
    <row r="296" spans="1:7" ht="11.25" customHeight="1">
      <c r="A296" s="295"/>
      <c r="B296" s="296" t="s">
        <v>793</v>
      </c>
      <c r="C296" s="74"/>
      <c r="D296" s="74"/>
      <c r="E296" s="74"/>
      <c r="F296" s="74"/>
      <c r="G296" s="293"/>
    </row>
    <row r="297" spans="1:7" ht="11.25" customHeight="1">
      <c r="A297" s="295"/>
      <c r="B297" s="295" t="s">
        <v>795</v>
      </c>
      <c r="C297" s="74"/>
      <c r="D297" s="74"/>
      <c r="E297" s="74"/>
      <c r="F297" s="74"/>
      <c r="G297" s="293"/>
    </row>
    <row r="298" spans="1:11" ht="11.25" customHeight="1">
      <c r="A298" s="295"/>
      <c r="B298" s="295" t="s">
        <v>794</v>
      </c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7" ht="11.25" customHeight="1">
      <c r="A299" s="24" t="s">
        <v>87</v>
      </c>
      <c r="B299" s="295" t="s">
        <v>88</v>
      </c>
      <c r="C299" s="74"/>
      <c r="D299" s="74"/>
      <c r="E299" s="74"/>
      <c r="F299" s="74"/>
      <c r="G299" s="293"/>
    </row>
    <row r="300" spans="1:7" ht="11.25" customHeight="1">
      <c r="A300" s="18" t="s">
        <v>651</v>
      </c>
      <c r="B300" s="295" t="s">
        <v>205</v>
      </c>
      <c r="C300" s="74"/>
      <c r="D300" s="74"/>
      <c r="E300" s="74"/>
      <c r="F300" s="74"/>
      <c r="G300" s="74"/>
    </row>
    <row r="301" spans="1:7" ht="11.25" customHeight="1">
      <c r="A301" s="178" t="s">
        <v>652</v>
      </c>
      <c r="B301" s="295" t="s">
        <v>808</v>
      </c>
      <c r="C301" s="74"/>
      <c r="D301" s="74"/>
      <c r="E301" s="74"/>
      <c r="F301" s="74"/>
      <c r="G301" s="74"/>
    </row>
    <row r="302" spans="1:17" ht="11.25" customHeight="1">
      <c r="A302" s="295"/>
      <c r="B302" s="24" t="s">
        <v>809</v>
      </c>
      <c r="C302" s="24"/>
      <c r="D302" s="24"/>
      <c r="E302" s="24"/>
      <c r="F302" s="24"/>
      <c r="G302" s="24"/>
      <c r="H302" s="24"/>
      <c r="I302" s="24"/>
      <c r="J302" s="24"/>
      <c r="K302" s="24"/>
      <c r="M302" s="177"/>
      <c r="N302" s="177"/>
      <c r="O302" s="177"/>
      <c r="P302" s="177"/>
      <c r="Q302" s="177"/>
    </row>
    <row r="303" spans="1:17" ht="11.25" customHeight="1">
      <c r="A303" s="295"/>
      <c r="B303" s="178" t="s">
        <v>810</v>
      </c>
      <c r="C303" s="24"/>
      <c r="D303" s="24"/>
      <c r="E303" s="24"/>
      <c r="F303" s="24"/>
      <c r="G303" s="24"/>
      <c r="H303" s="24"/>
      <c r="I303" s="24"/>
      <c r="J303" s="24"/>
      <c r="K303" s="24"/>
      <c r="M303" s="177"/>
      <c r="N303" s="177"/>
      <c r="O303" s="177"/>
      <c r="P303" s="177"/>
      <c r="Q303" s="177"/>
    </row>
    <row r="304" spans="1:17" ht="11.25" customHeight="1">
      <c r="A304" s="24" t="s">
        <v>760</v>
      </c>
      <c r="B304" s="24" t="s">
        <v>811</v>
      </c>
      <c r="C304" s="24"/>
      <c r="D304" s="24"/>
      <c r="E304" s="24"/>
      <c r="F304" s="24"/>
      <c r="G304" s="24"/>
      <c r="H304" s="24"/>
      <c r="I304" s="24"/>
      <c r="J304" s="24"/>
      <c r="K304" s="24"/>
      <c r="M304" s="177"/>
      <c r="N304" s="177"/>
      <c r="O304" s="177"/>
      <c r="P304" s="177"/>
      <c r="Q304" s="177"/>
    </row>
    <row r="305" spans="1:2" ht="11.25" customHeight="1">
      <c r="A305" s="178"/>
      <c r="B305" s="178" t="s">
        <v>812</v>
      </c>
    </row>
    <row r="306" spans="1:11" ht="11.25" customHeight="1">
      <c r="A306" s="24"/>
      <c r="B306" s="18" t="s">
        <v>813</v>
      </c>
      <c r="C306" s="75"/>
      <c r="D306" s="75"/>
      <c r="E306" s="75"/>
      <c r="F306" s="75"/>
      <c r="G306" s="75"/>
      <c r="H306" s="75"/>
      <c r="I306" s="75"/>
      <c r="J306" s="75"/>
      <c r="K306" s="75"/>
    </row>
    <row r="307" spans="1:11" ht="11.25" customHeight="1">
      <c r="A307" s="178" t="s">
        <v>268</v>
      </c>
      <c r="B307" s="18" t="s">
        <v>814</v>
      </c>
      <c r="C307" s="75"/>
      <c r="D307" s="75"/>
      <c r="E307" s="75"/>
      <c r="F307" s="75"/>
      <c r="G307" s="75"/>
      <c r="H307" s="75"/>
      <c r="I307" s="75"/>
      <c r="J307" s="75"/>
      <c r="K307" s="75"/>
    </row>
    <row r="315" spans="13:17" ht="11.25" customHeight="1">
      <c r="M315" s="320"/>
      <c r="N315" s="320"/>
      <c r="O315" s="320"/>
      <c r="P315" s="320"/>
      <c r="Q315" s="320"/>
    </row>
    <row r="1331" ht="11.25" customHeight="1">
      <c r="A1331" s="18" t="e">
        <v>#REF!</v>
      </c>
    </row>
  </sheetData>
  <mergeCells count="84">
    <mergeCell ref="G275:G276"/>
    <mergeCell ref="H275:H276"/>
    <mergeCell ref="I275:I276"/>
    <mergeCell ref="J275:J276"/>
    <mergeCell ref="C275:C276"/>
    <mergeCell ref="D275:D276"/>
    <mergeCell ref="E275:E276"/>
    <mergeCell ref="F275:F276"/>
    <mergeCell ref="C141:C142"/>
    <mergeCell ref="K275:K276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G179:G180"/>
    <mergeCell ref="H179:H180"/>
    <mergeCell ref="I179:I180"/>
    <mergeCell ref="J179:J180"/>
    <mergeCell ref="C179:C180"/>
    <mergeCell ref="D179:D180"/>
    <mergeCell ref="E179:E180"/>
    <mergeCell ref="F179:F180"/>
    <mergeCell ref="G103:G104"/>
    <mergeCell ref="H103:H104"/>
    <mergeCell ref="I103:I104"/>
    <mergeCell ref="J103:J104"/>
    <mergeCell ref="C103:C104"/>
    <mergeCell ref="D103:D104"/>
    <mergeCell ref="E103:E104"/>
    <mergeCell ref="F103:F104"/>
    <mergeCell ref="I3:I4"/>
    <mergeCell ref="J3:J4"/>
    <mergeCell ref="K3:K4"/>
    <mergeCell ref="G3:G4"/>
    <mergeCell ref="C3:C4"/>
    <mergeCell ref="D3:D4"/>
    <mergeCell ref="E3:E4"/>
    <mergeCell ref="H3:H4"/>
    <mergeCell ref="F3:F4"/>
    <mergeCell ref="M286:Q286"/>
    <mergeCell ref="M315:Q315"/>
    <mergeCell ref="M287:R287"/>
    <mergeCell ref="C67:C68"/>
    <mergeCell ref="D67:D68"/>
    <mergeCell ref="E67:E68"/>
    <mergeCell ref="F67:F68"/>
    <mergeCell ref="G67:G68"/>
    <mergeCell ref="H67:H68"/>
    <mergeCell ref="I67:I68"/>
    <mergeCell ref="J37:J38"/>
    <mergeCell ref="K37:K38"/>
    <mergeCell ref="K179:K180"/>
    <mergeCell ref="K213:K214"/>
    <mergeCell ref="J67:J68"/>
    <mergeCell ref="K67:K68"/>
    <mergeCell ref="K103:K104"/>
    <mergeCell ref="K247:K248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C37:C38"/>
    <mergeCell ref="H37:H38"/>
    <mergeCell ref="I37:I38"/>
    <mergeCell ref="D37:D38"/>
    <mergeCell ref="E37:E38"/>
    <mergeCell ref="F37:F38"/>
    <mergeCell ref="G37:G38"/>
    <mergeCell ref="D141:D142"/>
    <mergeCell ref="E141:E142"/>
    <mergeCell ref="F141:F142"/>
    <mergeCell ref="G141:G142"/>
    <mergeCell ref="H141:H142"/>
    <mergeCell ref="I141:I142"/>
    <mergeCell ref="J141:J142"/>
    <mergeCell ref="K141:K142"/>
  </mergeCells>
  <printOptions horizontalCentered="1"/>
  <pageMargins left="1.5748031496062993" right="1.5748031496062993" top="1.4566929133858268" bottom="1.4566929133858268" header="1.062992125984252" footer="1.062992125984252"/>
  <pageSetup firstPageNumber="48" useFirstPageNumber="1" horizontalDpi="600" verticalDpi="600" orientation="landscape" paperSize="9" r:id="rId1"/>
  <headerFooter alignWithMargins="0">
    <oddFooter>&amp;C&amp;P</oddFooter>
  </headerFooter>
  <rowBreaks count="8" manualBreakCount="8">
    <brk id="34" max="255" man="1"/>
    <brk id="64" max="255" man="1"/>
    <brk id="100" max="10" man="1"/>
    <brk id="138" max="10" man="1"/>
    <brk id="176" max="255" man="1"/>
    <brk id="210" max="255" man="1"/>
    <brk id="244" max="255" man="1"/>
    <brk id="2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63"/>
  <sheetViews>
    <sheetView showGridLines="0" workbookViewId="0" topLeftCell="A1">
      <selection activeCell="D761" sqref="D761"/>
    </sheetView>
  </sheetViews>
  <sheetFormatPr defaultColWidth="9.140625" defaultRowHeight="12.75"/>
  <cols>
    <col min="1" max="1" width="52.8515625" style="144" customWidth="1"/>
    <col min="2" max="6" width="13.421875" style="148" customWidth="1"/>
    <col min="7" max="11" width="13.421875" style="144" customWidth="1"/>
    <col min="12" max="16384" width="9.140625" style="144" customWidth="1"/>
  </cols>
  <sheetData>
    <row r="1" spans="1:11" ht="12.75">
      <c r="A1" s="142"/>
      <c r="B1" s="143" t="s">
        <v>471</v>
      </c>
      <c r="C1" s="143" t="s">
        <v>472</v>
      </c>
      <c r="D1" s="143" t="s">
        <v>473</v>
      </c>
      <c r="E1" s="143" t="s">
        <v>474</v>
      </c>
      <c r="F1" s="143" t="s">
        <v>655</v>
      </c>
      <c r="G1" s="143"/>
      <c r="H1" s="143"/>
      <c r="I1" s="143"/>
      <c r="J1" s="143"/>
      <c r="K1" s="143"/>
    </row>
    <row r="2" spans="1:6" ht="12.75">
      <c r="A2" s="145" t="s">
        <v>379</v>
      </c>
      <c r="B2" s="146"/>
      <c r="C2" s="146"/>
      <c r="D2" s="146"/>
      <c r="E2" s="146"/>
      <c r="F2" s="146"/>
    </row>
    <row r="3" spans="1:6" ht="12.75">
      <c r="A3" s="142"/>
      <c r="B3" s="142"/>
      <c r="C3" s="142"/>
      <c r="D3" s="142"/>
      <c r="E3" s="142"/>
      <c r="F3" s="144"/>
    </row>
    <row r="4" spans="1:13" ht="12.75">
      <c r="A4" s="149" t="s">
        <v>385</v>
      </c>
      <c r="B4" s="150">
        <f>'Current extract'!D1985/1000+'Table D1'!C11</f>
        <v>24231209</v>
      </c>
      <c r="C4" s="150">
        <f>'Current extract'!E1985/1000+'Table D1'!D11</f>
        <v>25870393</v>
      </c>
      <c r="D4" s="150">
        <f>'Current extract'!F1985/1000+'Table D1'!E11</f>
        <v>26455659</v>
      </c>
      <c r="E4" s="150">
        <f>'Current extract'!G1985/1000+'Table D1'!F11</f>
        <v>27383399</v>
      </c>
      <c r="F4" s="150">
        <f>'Current extract'!H1985/1000+'Table D1'!G11</f>
        <v>28339678</v>
      </c>
      <c r="I4" s="9"/>
      <c r="J4" s="9"/>
      <c r="K4" s="9"/>
      <c r="L4" s="9"/>
      <c r="M4" s="9"/>
    </row>
    <row r="5" spans="1:13" ht="12.75">
      <c r="A5" s="149" t="s">
        <v>386</v>
      </c>
      <c r="B5" s="150" t="e">
        <f>'Table D1'!#REF!</f>
        <v>#REF!</v>
      </c>
      <c r="C5" s="150" t="e">
        <f>'Table D1'!#REF!</f>
        <v>#REF!</v>
      </c>
      <c r="D5" s="150" t="e">
        <f>'Table D1'!#REF!</f>
        <v>#REF!</v>
      </c>
      <c r="E5" s="150" t="e">
        <f>'Table D1'!#REF!</f>
        <v>#REF!</v>
      </c>
      <c r="F5" s="150" t="e">
        <f>'Table D1'!#REF!</f>
        <v>#REF!</v>
      </c>
      <c r="I5" s="9"/>
      <c r="J5" s="9"/>
      <c r="K5" s="9"/>
      <c r="L5" s="9"/>
      <c r="M5" s="9"/>
    </row>
    <row r="6" spans="1:13" ht="12.75">
      <c r="A6" s="151" t="s">
        <v>380</v>
      </c>
      <c r="B6" s="152" t="e">
        <f>B4-B5</f>
        <v>#REF!</v>
      </c>
      <c r="C6" s="152" t="e">
        <f>C4-C5</f>
        <v>#REF!</v>
      </c>
      <c r="D6" s="152" t="e">
        <f>D4-D5</f>
        <v>#REF!</v>
      </c>
      <c r="E6" s="152" t="e">
        <f>E4-E5</f>
        <v>#REF!</v>
      </c>
      <c r="F6" s="152" t="e">
        <f>F4-F5</f>
        <v>#REF!</v>
      </c>
      <c r="G6" s="157"/>
      <c r="H6" s="157"/>
      <c r="I6" s="157"/>
      <c r="J6" s="157"/>
      <c r="K6" s="157"/>
      <c r="L6" s="9"/>
      <c r="M6" s="9"/>
    </row>
    <row r="7" spans="1:13" ht="12.75">
      <c r="A7" s="151"/>
      <c r="B7" s="152"/>
      <c r="C7" s="152"/>
      <c r="D7" s="152"/>
      <c r="E7" s="152"/>
      <c r="F7" s="152"/>
      <c r="G7" s="157"/>
      <c r="H7" s="157"/>
      <c r="I7" s="157"/>
      <c r="J7" s="157"/>
      <c r="K7" s="157"/>
      <c r="L7" s="9"/>
      <c r="M7" s="9"/>
    </row>
    <row r="8" spans="1:13" ht="12.75">
      <c r="A8" s="142"/>
      <c r="B8" s="142"/>
      <c r="C8" s="142"/>
      <c r="D8" s="142"/>
      <c r="E8" s="142"/>
      <c r="F8" s="142"/>
      <c r="G8" s="155"/>
      <c r="H8" s="155"/>
      <c r="I8" s="44"/>
      <c r="J8" s="44"/>
      <c r="K8" s="44"/>
      <c r="L8" s="9"/>
      <c r="M8" s="9"/>
    </row>
    <row r="9" spans="1:13" ht="12.75">
      <c r="A9" s="145" t="s">
        <v>381</v>
      </c>
      <c r="B9" s="146"/>
      <c r="C9" s="146"/>
      <c r="D9" s="146"/>
      <c r="E9" s="146"/>
      <c r="F9" s="146"/>
      <c r="I9" s="9"/>
      <c r="J9" s="9"/>
      <c r="K9" s="9"/>
      <c r="L9" s="9"/>
      <c r="M9" s="9"/>
    </row>
    <row r="10" spans="1:6" ht="12.75">
      <c r="A10" s="142"/>
      <c r="B10" s="147"/>
      <c r="C10" s="147"/>
      <c r="D10" s="147"/>
      <c r="E10" s="147"/>
      <c r="F10" s="147"/>
    </row>
    <row r="11" spans="1:6" ht="12.75">
      <c r="A11" s="149" t="s">
        <v>387</v>
      </c>
      <c r="B11" s="150">
        <f>'Capital extract'!D599/1000</f>
        <v>3638566</v>
      </c>
      <c r="C11" s="150">
        <f>'Capital extract'!E599/1000</f>
        <v>4346656</v>
      </c>
      <c r="D11" s="150">
        <f>'Capital extract'!F599/1000</f>
        <v>4439066</v>
      </c>
      <c r="E11" s="150">
        <f>'Capital extract'!G599/1000</f>
        <v>5298803</v>
      </c>
      <c r="F11" s="150">
        <f>'Capital extract'!H599/1000</f>
        <v>5106947</v>
      </c>
    </row>
    <row r="12" spans="1:6" ht="12.75">
      <c r="A12" s="149" t="s">
        <v>388</v>
      </c>
      <c r="B12" s="150" t="e">
        <f>'Table D1'!#REF!</f>
        <v>#REF!</v>
      </c>
      <c r="C12" s="150" t="e">
        <f>'Table D1'!#REF!</f>
        <v>#REF!</v>
      </c>
      <c r="D12" s="150" t="e">
        <f>'Table D1'!#REF!</f>
        <v>#REF!</v>
      </c>
      <c r="E12" s="150" t="e">
        <f>'Table D1'!#REF!</f>
        <v>#REF!</v>
      </c>
      <c r="F12" s="150" t="e">
        <f>'Table D1'!#REF!</f>
        <v>#REF!</v>
      </c>
    </row>
    <row r="13" spans="1:6" ht="12.75">
      <c r="A13" s="151" t="s">
        <v>380</v>
      </c>
      <c r="B13" s="152" t="e">
        <f>B11-B12</f>
        <v>#REF!</v>
      </c>
      <c r="C13" s="152" t="e">
        <f>C11-C12</f>
        <v>#REF!</v>
      </c>
      <c r="D13" s="152" t="e">
        <f>D11-D12</f>
        <v>#REF!</v>
      </c>
      <c r="E13" s="152" t="e">
        <f>E11-E12</f>
        <v>#REF!</v>
      </c>
      <c r="F13" s="152" t="e">
        <f>F11-F12</f>
        <v>#REF!</v>
      </c>
    </row>
    <row r="14" spans="1:6" ht="12.75">
      <c r="A14" s="142"/>
      <c r="B14" s="147"/>
      <c r="C14" s="147"/>
      <c r="D14" s="147"/>
      <c r="E14" s="147"/>
      <c r="F14" s="147"/>
    </row>
    <row r="15" spans="1:6" ht="12.75">
      <c r="A15" s="145" t="s">
        <v>382</v>
      </c>
      <c r="B15" s="153"/>
      <c r="C15" s="153"/>
      <c r="D15" s="153"/>
      <c r="E15" s="153"/>
      <c r="F15" s="153"/>
    </row>
    <row r="16" spans="1:6" ht="12.75">
      <c r="A16" s="142"/>
      <c r="B16" s="147"/>
      <c r="C16" s="147"/>
      <c r="D16" s="147"/>
      <c r="E16" s="147"/>
      <c r="F16" s="147"/>
    </row>
    <row r="17" spans="1:6" ht="12.75">
      <c r="A17" s="149" t="s">
        <v>121</v>
      </c>
      <c r="B17" s="150">
        <f>-'Repayments extract'!D165/1000</f>
        <v>112948</v>
      </c>
      <c r="C17" s="150">
        <f>-'Repayments extract'!E165/1000</f>
        <v>116345</v>
      </c>
      <c r="D17" s="150">
        <f>-'Repayments extract'!F165/1000</f>
        <v>129511</v>
      </c>
      <c r="E17" s="150">
        <f>-'Repayments extract'!G165/1000</f>
        <v>133489</v>
      </c>
      <c r="F17" s="150">
        <f>-'Repayments extract'!H165/1000</f>
        <v>130467</v>
      </c>
    </row>
    <row r="18" spans="1:6" ht="12.75">
      <c r="A18" s="149" t="s">
        <v>118</v>
      </c>
      <c r="B18" s="150" t="e">
        <f>'Table D1'!#REF!</f>
        <v>#REF!</v>
      </c>
      <c r="C18" s="150" t="e">
        <f>'Table D1'!#REF!</f>
        <v>#REF!</v>
      </c>
      <c r="D18" s="150" t="e">
        <f>'Table D1'!#REF!</f>
        <v>#REF!</v>
      </c>
      <c r="E18" s="150" t="e">
        <f>'Table D1'!#REF!</f>
        <v>#REF!</v>
      </c>
      <c r="F18" s="150" t="e">
        <f>'Table D1'!#REF!</f>
        <v>#REF!</v>
      </c>
    </row>
    <row r="19" spans="1:6" ht="12.75">
      <c r="A19" s="149" t="s">
        <v>134</v>
      </c>
      <c r="B19" s="150">
        <f>-'Total Prepayments'!C20/1000</f>
        <v>112948</v>
      </c>
      <c r="C19" s="150">
        <f>-'Total Prepayments'!D20/1000</f>
        <v>116345</v>
      </c>
      <c r="D19" s="150">
        <f>-'Total Prepayments'!E20/1000</f>
        <v>129511</v>
      </c>
      <c r="E19" s="150">
        <f>-'Total Prepayments'!F20/1000</f>
        <v>133489</v>
      </c>
      <c r="F19" s="150">
        <f>-'Total Prepayments'!G20/1000</f>
        <v>130467</v>
      </c>
    </row>
    <row r="20" spans="1:6" ht="12.75">
      <c r="A20" s="151" t="s">
        <v>380</v>
      </c>
      <c r="B20" s="152" t="e">
        <f>+(B17+B18+B19)/3-B17</f>
        <v>#REF!</v>
      </c>
      <c r="C20" s="152" t="e">
        <f>+(C17+C18+C19)/3-C17</f>
        <v>#REF!</v>
      </c>
      <c r="D20" s="152" t="e">
        <f>+(D17+D18+D19)/3-D17</f>
        <v>#REF!</v>
      </c>
      <c r="E20" s="152" t="e">
        <f>+(E17+E18+E19)/3-E17</f>
        <v>#REF!</v>
      </c>
      <c r="F20" s="152" t="e">
        <f>+(F17+F18+F19)/3-F17</f>
        <v>#REF!</v>
      </c>
    </row>
    <row r="21" spans="1:6" ht="12.75">
      <c r="A21" s="142"/>
      <c r="B21" s="150"/>
      <c r="C21" s="150"/>
      <c r="D21" s="150"/>
      <c r="E21" s="150"/>
      <c r="F21" s="150"/>
    </row>
    <row r="22" spans="1:6" ht="12.75">
      <c r="A22" s="145" t="s">
        <v>383</v>
      </c>
      <c r="B22" s="153"/>
      <c r="C22" s="153"/>
      <c r="D22" s="153"/>
      <c r="E22" s="153"/>
      <c r="F22" s="153"/>
    </row>
    <row r="23" spans="1:6" ht="12.75">
      <c r="A23" s="142"/>
      <c r="B23" s="147"/>
      <c r="C23" s="147"/>
      <c r="D23" s="147"/>
      <c r="E23" s="147"/>
      <c r="F23" s="147"/>
    </row>
    <row r="24" spans="1:6" ht="12.75">
      <c r="A24" s="149" t="s">
        <v>122</v>
      </c>
      <c r="B24" s="150">
        <f>'Advances extract'!D31/1000</f>
        <v>80000</v>
      </c>
      <c r="C24" s="150">
        <f>'Advances extract'!E31/1000</f>
        <v>5000</v>
      </c>
      <c r="D24" s="150">
        <f>'Advances extract'!F31/1000</f>
        <v>5000</v>
      </c>
      <c r="E24" s="150">
        <f>'Advances extract'!G31/1000</f>
        <v>5000</v>
      </c>
      <c r="F24" s="150">
        <f>'Advances extract'!H31/1000</f>
        <v>5000</v>
      </c>
    </row>
    <row r="25" spans="1:6" ht="12.75">
      <c r="A25" s="149" t="s">
        <v>119</v>
      </c>
      <c r="B25" s="150" t="e">
        <f>'Table D1'!#REF!</f>
        <v>#REF!</v>
      </c>
      <c r="C25" s="150" t="e">
        <f>'Table D1'!#REF!</f>
        <v>#REF!</v>
      </c>
      <c r="D25" s="150" t="e">
        <f>'Table D1'!#REF!</f>
        <v>#REF!</v>
      </c>
      <c r="E25" s="150" t="e">
        <f>'Table D1'!#REF!</f>
        <v>#REF!</v>
      </c>
      <c r="F25" s="150" t="e">
        <f>'Table D1'!#REF!</f>
        <v>#REF!</v>
      </c>
    </row>
    <row r="26" spans="1:7" ht="12.75">
      <c r="A26" s="149" t="s">
        <v>132</v>
      </c>
      <c r="B26" s="181">
        <f>'Total Advances'!C20/1000-SUM('Advances extract'!Y34:Y35)</f>
        <v>80000</v>
      </c>
      <c r="C26" s="150">
        <f>'Total Advances'!D20/1000</f>
        <v>5000</v>
      </c>
      <c r="D26" s="150">
        <f>'Total Advances'!E20/1000</f>
        <v>5000</v>
      </c>
      <c r="E26" s="150">
        <f>'Total Advances'!F20/1000</f>
        <v>5000</v>
      </c>
      <c r="F26" s="150">
        <f>'Total Advances'!G20/1000</f>
        <v>5000</v>
      </c>
      <c r="G26" s="144" t="s">
        <v>544</v>
      </c>
    </row>
    <row r="27" spans="1:8" ht="12.75">
      <c r="A27" s="151" t="s">
        <v>380</v>
      </c>
      <c r="B27" s="152" t="e">
        <f>+(B24+B25+B26)/3-B24</f>
        <v>#REF!</v>
      </c>
      <c r="C27" s="152" t="e">
        <f>+(C24+C25+C26)/3-C24</f>
        <v>#REF!</v>
      </c>
      <c r="D27" s="152" t="e">
        <f>+(D24+D25+D26)/3-D24</f>
        <v>#REF!</v>
      </c>
      <c r="E27" s="152" t="e">
        <f>+(E24+E25+E26)/3-E24</f>
        <v>#REF!</v>
      </c>
      <c r="F27" s="152" t="e">
        <f>+(F24+F25+F26)/3-F24</f>
        <v>#REF!</v>
      </c>
      <c r="H27" s="148"/>
    </row>
    <row r="28" spans="1:6" ht="12.75">
      <c r="A28" s="142"/>
      <c r="B28" s="147"/>
      <c r="C28" s="147"/>
      <c r="D28" s="147"/>
      <c r="E28" s="147"/>
      <c r="F28" s="147"/>
    </row>
    <row r="29" spans="1:6" ht="12.75">
      <c r="A29" s="145" t="s">
        <v>384</v>
      </c>
      <c r="B29" s="153"/>
      <c r="C29" s="153"/>
      <c r="D29" s="153"/>
      <c r="E29" s="153"/>
      <c r="F29" s="153"/>
    </row>
    <row r="30" spans="1:6" ht="12.75">
      <c r="A30" s="142"/>
      <c r="B30" s="147"/>
      <c r="C30" s="147"/>
      <c r="D30" s="147"/>
      <c r="E30" s="147"/>
      <c r="F30" s="147"/>
    </row>
    <row r="31" spans="1:6" ht="12.75">
      <c r="A31" s="149" t="s">
        <v>124</v>
      </c>
      <c r="B31" s="150">
        <f>-'Interest extract'!D311/1000</f>
        <v>206990</v>
      </c>
      <c r="C31" s="150">
        <f>-'Interest extract'!E311/1000</f>
        <v>203832</v>
      </c>
      <c r="D31" s="150">
        <f>-'Interest extract'!F311/1000</f>
        <v>198399</v>
      </c>
      <c r="E31" s="150">
        <f>-'Interest extract'!G311/1000</f>
        <v>192714</v>
      </c>
      <c r="F31" s="150">
        <f>-'Interest extract'!H311/1000</f>
        <v>186777</v>
      </c>
    </row>
    <row r="32" spans="1:6" ht="12.75">
      <c r="A32" s="149" t="s">
        <v>120</v>
      </c>
      <c r="B32" s="150" t="e">
        <f>'Table D1'!#REF!</f>
        <v>#REF!</v>
      </c>
      <c r="C32" s="150" t="e">
        <f>'Table D1'!#REF!</f>
        <v>#REF!</v>
      </c>
      <c r="D32" s="150" t="e">
        <f>'Table D1'!#REF!</f>
        <v>#REF!</v>
      </c>
      <c r="E32" s="150" t="e">
        <f>'Table D1'!#REF!</f>
        <v>#REF!</v>
      </c>
      <c r="F32" s="150" t="e">
        <f>'Table D1'!#REF!</f>
        <v>#REF!</v>
      </c>
    </row>
    <row r="33" spans="1:10" ht="12.75">
      <c r="A33" s="149" t="s">
        <v>420</v>
      </c>
      <c r="B33" s="150">
        <f>-'Total Interest'!C25/1000</f>
        <v>206990</v>
      </c>
      <c r="C33" s="181">
        <f>-'Total Interest'!D25/1000</f>
        <v>203832</v>
      </c>
      <c r="D33" s="181">
        <f>-'Total Interest'!E25/1000</f>
        <v>198399</v>
      </c>
      <c r="E33" s="181">
        <f>-'Total Interest'!F25/1000</f>
        <v>192714</v>
      </c>
      <c r="F33" s="181">
        <f>-'Total Interest'!G25/1000</f>
        <v>186777</v>
      </c>
      <c r="G33" s="148" t="s">
        <v>545</v>
      </c>
      <c r="H33" s="148"/>
      <c r="I33" s="148"/>
      <c r="J33" s="148"/>
    </row>
    <row r="34" spans="1:6" ht="12.75">
      <c r="A34" s="151" t="s">
        <v>380</v>
      </c>
      <c r="B34" s="152" t="e">
        <f>+(B31+B32+B33)/3-B31</f>
        <v>#REF!</v>
      </c>
      <c r="C34" s="152" t="e">
        <f>+(C31+C32+C33)/3-C31</f>
        <v>#REF!</v>
      </c>
      <c r="D34" s="152" t="e">
        <f>+(D31+D32+D33)/3-D31</f>
        <v>#REF!</v>
      </c>
      <c r="E34" s="152" t="e">
        <f>+(E31+E32+E33)/3-E31</f>
        <v>#REF!</v>
      </c>
      <c r="F34" s="152" t="e">
        <f>+(F31+F32+F33)/3-F31</f>
        <v>#REF!</v>
      </c>
    </row>
    <row r="35" spans="1:6" ht="12.75">
      <c r="A35" s="142"/>
      <c r="B35" s="150"/>
      <c r="C35" s="150"/>
      <c r="D35" s="150"/>
      <c r="E35" s="150"/>
      <c r="F35" s="150"/>
    </row>
    <row r="36" spans="1:6" ht="12.75">
      <c r="A36" s="145" t="s">
        <v>127</v>
      </c>
      <c r="B36" s="158"/>
      <c r="C36" s="158"/>
      <c r="D36" s="158"/>
      <c r="E36" s="158"/>
      <c r="F36" s="158"/>
    </row>
    <row r="37" spans="1:6" ht="12.75">
      <c r="A37" s="155"/>
      <c r="B37" s="150"/>
      <c r="C37" s="150"/>
      <c r="D37" s="150"/>
      <c r="E37" s="150"/>
      <c r="F37" s="150"/>
    </row>
    <row r="38" spans="1:6" ht="12.75">
      <c r="A38" s="154" t="s">
        <v>125</v>
      </c>
      <c r="B38" s="150">
        <f>'Local Govt extract'!D203/1000</f>
        <v>374329</v>
      </c>
      <c r="C38" s="150">
        <f>'Local Govt extract'!E203/1000</f>
        <v>556574</v>
      </c>
      <c r="D38" s="150">
        <f>'Local Govt extract'!F203/1000</f>
        <v>592964</v>
      </c>
      <c r="E38" s="150">
        <f>'Local Govt extract'!G203/1000</f>
        <v>46382</v>
      </c>
      <c r="F38" s="150">
        <f>'Local Govt extract'!H203/1000</f>
        <v>45097</v>
      </c>
    </row>
    <row r="39" spans="1:6" ht="12.75">
      <c r="A39" s="154" t="s">
        <v>126</v>
      </c>
      <c r="B39" s="150">
        <f>'Table D4'!C50</f>
        <v>374329</v>
      </c>
      <c r="C39" s="150">
        <f>'Table D4'!D50</f>
        <v>556574</v>
      </c>
      <c r="D39" s="150">
        <f>'Table D4'!E50</f>
        <v>592964</v>
      </c>
      <c r="E39" s="150">
        <f>'Table D4'!F50</f>
        <v>46382</v>
      </c>
      <c r="F39" s="150">
        <f>'Table D4'!G50</f>
        <v>45097</v>
      </c>
    </row>
    <row r="40" spans="1:6" ht="12.75">
      <c r="A40" s="154" t="s">
        <v>128</v>
      </c>
      <c r="B40" s="150">
        <f>'Total local government'!C20/1000</f>
        <v>374329</v>
      </c>
      <c r="C40" s="150">
        <f>'Total local government'!D20/1000</f>
        <v>556574</v>
      </c>
      <c r="D40" s="150">
        <f>'Total local government'!E20/1000</f>
        <v>592964</v>
      </c>
      <c r="E40" s="150">
        <f>'Total local government'!F20/1000</f>
        <v>46382</v>
      </c>
      <c r="F40" s="150">
        <f>'Total local government'!G20/1000</f>
        <v>45097</v>
      </c>
    </row>
    <row r="41" spans="1:6" ht="12.75">
      <c r="A41" s="151" t="s">
        <v>380</v>
      </c>
      <c r="B41" s="152">
        <f>+(B39+B38+B40)/3-B38</f>
        <v>0</v>
      </c>
      <c r="C41" s="152">
        <f>+(C39+C38+C40)/3-C38</f>
        <v>0</v>
      </c>
      <c r="D41" s="152">
        <f>+(D39+D38+D40)/3-D38</f>
        <v>0</v>
      </c>
      <c r="E41" s="152">
        <f>+(E39+E38+E40)/3-E38</f>
        <v>0</v>
      </c>
      <c r="F41" s="152">
        <f>+(F39+F38+F40)/3-F38</f>
        <v>0</v>
      </c>
    </row>
    <row r="42" spans="1:6" ht="12.75">
      <c r="A42" s="142"/>
      <c r="B42" s="147"/>
      <c r="C42" s="147"/>
      <c r="D42" s="147"/>
      <c r="E42" s="147"/>
      <c r="F42" s="147"/>
    </row>
    <row r="43" spans="1:6" ht="12.75">
      <c r="A43" s="142"/>
      <c r="B43" s="147"/>
      <c r="C43" s="147"/>
      <c r="D43" s="147"/>
      <c r="E43" s="147"/>
      <c r="F43" s="147"/>
    </row>
    <row r="44" spans="1:6" ht="12.75">
      <c r="A44" s="142"/>
      <c r="B44" s="147"/>
      <c r="C44" s="147"/>
      <c r="D44" s="147"/>
      <c r="E44" s="147"/>
      <c r="F44" s="147"/>
    </row>
    <row r="45" spans="1:6" ht="12.75">
      <c r="A45" s="142"/>
      <c r="B45" s="147"/>
      <c r="C45" s="147"/>
      <c r="D45" s="147"/>
      <c r="E45" s="147"/>
      <c r="F45" s="147"/>
    </row>
    <row r="46" spans="1:7" ht="12.75">
      <c r="A46" s="162" t="s">
        <v>674</v>
      </c>
      <c r="B46" s="147">
        <f>SUM('Total grants to &amp; thru'!C21:C22)/1000</f>
        <v>27875869</v>
      </c>
      <c r="C46" s="147">
        <f>SUM('Total grants to &amp; thru'!D21:D22)/1000</f>
        <v>30214865</v>
      </c>
      <c r="D46" s="147">
        <f>SUM('Total grants to &amp; thru'!E21:E22)/1000</f>
        <v>31206390</v>
      </c>
      <c r="E46" s="147">
        <f>SUM('Total grants to &amp; thru'!F21:F22)/1000</f>
        <v>33327313</v>
      </c>
      <c r="F46" s="147">
        <f>SUM('Total grants to &amp; thru'!G21:G22)/1000</f>
        <v>34449418</v>
      </c>
      <c r="G46" s="148"/>
    </row>
    <row r="47" spans="1:6" ht="12.75">
      <c r="A47" s="165" t="s">
        <v>676</v>
      </c>
      <c r="B47" s="147">
        <f>SUM('CR and GPPs'!D28:D153)/1000</f>
        <v>10911</v>
      </c>
      <c r="C47" s="147">
        <f>SUM('CR and GPPs'!E28:E153)/1000</f>
        <v>3967</v>
      </c>
      <c r="D47" s="147">
        <f>SUM('CR and GPPs'!F28:F153)/1000</f>
        <v>312515</v>
      </c>
      <c r="E47" s="147">
        <f>SUM('CR and GPPs'!G28:G153)/1000</f>
        <v>645978</v>
      </c>
      <c r="F47" s="147">
        <f>SUM('CR and GPPs'!H28:H153)/1000</f>
        <v>1003677</v>
      </c>
    </row>
    <row r="48" spans="1:6" ht="13.5" thickBot="1">
      <c r="A48" s="166" t="s">
        <v>682</v>
      </c>
      <c r="B48" s="163">
        <f>B46-B47</f>
        <v>27864958</v>
      </c>
      <c r="C48" s="163">
        <f>C46-C47</f>
        <v>30210898</v>
      </c>
      <c r="D48" s="163">
        <f>D46-D47</f>
        <v>30893875</v>
      </c>
      <c r="E48" s="163">
        <f>E46-E47</f>
        <v>32681335</v>
      </c>
      <c r="F48" s="163">
        <f>F46-F47</f>
        <v>33445741</v>
      </c>
    </row>
    <row r="49" spans="1:6" ht="13.5" thickTop="1">
      <c r="A49" s="155" t="s">
        <v>675</v>
      </c>
      <c r="B49" s="147">
        <f>B4+B11-'Table D1'!C11-'Table D1'!C32</f>
        <v>27864958</v>
      </c>
      <c r="C49" s="147">
        <f>C4+C11-'Table D1'!D11-'Table D1'!D32</f>
        <v>30210898</v>
      </c>
      <c r="D49" s="147">
        <f>D4+D11-'Table D1'!E11-'Table D1'!E32</f>
        <v>30893875</v>
      </c>
      <c r="E49" s="147">
        <f>E4+E11-'Table D1'!F11-'Table D1'!F32</f>
        <v>32681335</v>
      </c>
      <c r="F49" s="147">
        <f>F4+F11-'Table D1'!G11-'Table D1'!G32</f>
        <v>33445741</v>
      </c>
    </row>
    <row r="50" spans="1:6" ht="12.75">
      <c r="A50" s="156"/>
      <c r="B50" s="152">
        <f>+B49-B48</f>
        <v>0</v>
      </c>
      <c r="C50" s="152">
        <f>+C49-C48</f>
        <v>0</v>
      </c>
      <c r="D50" s="152">
        <f>+D49-D48</f>
        <v>0</v>
      </c>
      <c r="E50" s="152">
        <f>+E49-E48</f>
        <v>0</v>
      </c>
      <c r="F50" s="152">
        <f>+F49-F48</f>
        <v>0</v>
      </c>
    </row>
    <row r="51" spans="1:6" ht="12.75">
      <c r="A51" s="142"/>
      <c r="B51" s="147"/>
      <c r="C51" s="147"/>
      <c r="D51" s="147"/>
      <c r="E51" s="147"/>
      <c r="F51" s="147"/>
    </row>
    <row r="53" spans="2:6" s="155" customFormat="1" ht="12.75">
      <c r="B53" s="157"/>
      <c r="C53" s="157"/>
      <c r="D53" s="157"/>
      <c r="E53" s="157"/>
      <c r="F53" s="157"/>
    </row>
    <row r="54" spans="2:6" s="155" customFormat="1" ht="12.75">
      <c r="B54" s="157"/>
      <c r="C54" s="157"/>
      <c r="D54" s="157"/>
      <c r="E54" s="157"/>
      <c r="F54" s="157"/>
    </row>
    <row r="55" spans="2:6" s="155" customFormat="1" ht="12.75">
      <c r="B55" s="157"/>
      <c r="C55" s="157"/>
      <c r="D55" s="157"/>
      <c r="E55" s="157"/>
      <c r="F55" s="157"/>
    </row>
    <row r="56" spans="2:6" s="155" customFormat="1" ht="12.75">
      <c r="B56" s="164"/>
      <c r="C56" s="164"/>
      <c r="D56" s="164"/>
      <c r="E56" s="164"/>
      <c r="F56" s="164"/>
    </row>
    <row r="57" spans="2:6" s="155" customFormat="1" ht="12.75">
      <c r="B57" s="157"/>
      <c r="C57" s="157"/>
      <c r="D57" s="157"/>
      <c r="E57" s="157"/>
      <c r="F57" s="157"/>
    </row>
    <row r="58" spans="2:6" s="155" customFormat="1" ht="12.75">
      <c r="B58" s="157"/>
      <c r="C58" s="157"/>
      <c r="D58" s="157"/>
      <c r="E58" s="157"/>
      <c r="F58" s="157"/>
    </row>
    <row r="59" spans="2:6" s="155" customFormat="1" ht="12.75">
      <c r="B59" s="157"/>
      <c r="C59" s="157"/>
      <c r="D59" s="157"/>
      <c r="E59" s="157"/>
      <c r="F59" s="157"/>
    </row>
    <row r="60" spans="2:6" s="155" customFormat="1" ht="12.75">
      <c r="B60" s="157"/>
      <c r="C60" s="157"/>
      <c r="D60" s="157"/>
      <c r="E60" s="157"/>
      <c r="F60" s="157"/>
    </row>
    <row r="61" spans="2:6" s="155" customFormat="1" ht="12.75">
      <c r="B61" s="164"/>
      <c r="C61" s="164"/>
      <c r="D61" s="164"/>
      <c r="E61" s="164"/>
      <c r="F61" s="164"/>
    </row>
    <row r="62" spans="2:6" s="155" customFormat="1" ht="12.75">
      <c r="B62" s="157"/>
      <c r="C62" s="157"/>
      <c r="D62" s="157"/>
      <c r="E62" s="157"/>
      <c r="F62" s="157"/>
    </row>
    <row r="63" spans="2:6" s="155" customFormat="1" ht="12.75">
      <c r="B63" s="157"/>
      <c r="C63" s="157"/>
      <c r="D63" s="157"/>
      <c r="E63" s="157"/>
      <c r="F63" s="157"/>
    </row>
    <row r="88" ht="11.25" customHeight="1"/>
  </sheetData>
  <printOptions/>
  <pageMargins left="0.35" right="0.53" top="1" bottom="0.56" header="0.5" footer="0.5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CU1316"/>
  <sheetViews>
    <sheetView showGridLines="0" zoomScaleSheetLayoutView="100" workbookViewId="0" topLeftCell="A1">
      <selection activeCell="A1" sqref="A1"/>
    </sheetView>
  </sheetViews>
  <sheetFormatPr defaultColWidth="9.140625" defaultRowHeight="11.25" customHeight="1"/>
  <cols>
    <col min="1" max="1" width="2.28125" style="18" customWidth="1"/>
    <col min="2" max="2" width="38.57421875" style="18" customWidth="1"/>
    <col min="3" max="7" width="7.57421875" style="18" customWidth="1"/>
    <col min="8" max="10" width="6.8515625" style="18" customWidth="1"/>
    <col min="11" max="11" width="8.7109375" style="18" bestFit="1" customWidth="1"/>
    <col min="12" max="12" width="5.8515625" style="18" customWidth="1"/>
    <col min="13" max="13" width="62.00390625" style="18" customWidth="1"/>
    <col min="14" max="18" width="8.57421875" style="18" customWidth="1"/>
    <col min="19" max="16384" width="8.00390625" style="18" customWidth="1"/>
  </cols>
  <sheetData>
    <row r="1" spans="1:11" s="33" customFormat="1" ht="11.25" customHeight="1">
      <c r="A1" s="6" t="s">
        <v>886</v>
      </c>
      <c r="B1" s="6"/>
      <c r="C1" s="49"/>
      <c r="D1" s="49"/>
      <c r="E1" s="49"/>
      <c r="F1" s="49"/>
      <c r="G1" s="49"/>
      <c r="H1" s="49"/>
      <c r="I1" s="49"/>
      <c r="J1" s="49"/>
      <c r="K1" s="50"/>
    </row>
    <row r="2" spans="1:11" s="33" customFormat="1" ht="11.25" customHeight="1">
      <c r="A2" s="6" t="s">
        <v>665</v>
      </c>
      <c r="B2" s="6"/>
      <c r="C2" s="49"/>
      <c r="D2" s="49"/>
      <c r="E2" s="49"/>
      <c r="F2" s="49"/>
      <c r="G2" s="49"/>
      <c r="H2" s="49"/>
      <c r="I2" s="49"/>
      <c r="J2" s="49"/>
      <c r="K2" s="50"/>
    </row>
    <row r="3" spans="1:11" ht="11.25" customHeight="1">
      <c r="A3" s="15" t="s">
        <v>469</v>
      </c>
      <c r="B3" s="15"/>
      <c r="C3" s="321" t="s">
        <v>319</v>
      </c>
      <c r="D3" s="322" t="s">
        <v>324</v>
      </c>
      <c r="E3" s="322" t="s">
        <v>321</v>
      </c>
      <c r="F3" s="322" t="s">
        <v>325</v>
      </c>
      <c r="G3" s="322" t="s">
        <v>322</v>
      </c>
      <c r="H3" s="322" t="s">
        <v>323</v>
      </c>
      <c r="I3" s="322" t="s">
        <v>318</v>
      </c>
      <c r="J3" s="322" t="s">
        <v>320</v>
      </c>
      <c r="K3" s="322" t="s">
        <v>648</v>
      </c>
    </row>
    <row r="4" spans="1:11" ht="11.25" customHeight="1">
      <c r="A4" s="20" t="s">
        <v>470</v>
      </c>
      <c r="B4" s="20"/>
      <c r="C4" s="318"/>
      <c r="D4" s="316"/>
      <c r="E4" s="316"/>
      <c r="F4" s="316"/>
      <c r="G4" s="316"/>
      <c r="H4" s="316"/>
      <c r="I4" s="316"/>
      <c r="J4" s="316"/>
      <c r="K4" s="316"/>
    </row>
    <row r="5" spans="1:11" s="33" customFormat="1" ht="11.25" customHeight="1">
      <c r="A5" s="284" t="s">
        <v>476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1.25" customHeight="1">
      <c r="A6" s="22" t="s">
        <v>477</v>
      </c>
      <c r="B6" s="22"/>
      <c r="C6" s="23"/>
      <c r="D6" s="23"/>
      <c r="E6" s="23"/>
      <c r="F6" s="23"/>
      <c r="G6" s="23"/>
      <c r="H6" s="23"/>
      <c r="I6" s="23"/>
      <c r="J6" s="23"/>
      <c r="K6" s="52"/>
    </row>
    <row r="7" spans="1:11" ht="11.25" customHeight="1">
      <c r="A7" s="56" t="s">
        <v>478</v>
      </c>
      <c r="B7" s="56"/>
      <c r="C7" s="29">
        <v>0</v>
      </c>
      <c r="D7" s="29">
        <v>0</v>
      </c>
      <c r="E7" s="29">
        <v>0</v>
      </c>
      <c r="F7" s="29">
        <v>14624</v>
      </c>
      <c r="G7" s="29">
        <v>13737</v>
      </c>
      <c r="H7" s="29">
        <v>5141</v>
      </c>
      <c r="I7" s="29">
        <v>3997</v>
      </c>
      <c r="J7" s="29">
        <v>3529</v>
      </c>
      <c r="K7" s="28">
        <v>41028</v>
      </c>
    </row>
    <row r="8" spans="1:11" ht="11.25" customHeight="1">
      <c r="A8" s="56" t="s">
        <v>550</v>
      </c>
      <c r="B8" s="56"/>
      <c r="C8" s="29">
        <v>106</v>
      </c>
      <c r="D8" s="29">
        <v>104</v>
      </c>
      <c r="E8" s="29">
        <v>106</v>
      </c>
      <c r="F8" s="29">
        <v>104</v>
      </c>
      <c r="G8" s="29">
        <v>106</v>
      </c>
      <c r="H8" s="29">
        <v>103</v>
      </c>
      <c r="I8" s="23">
        <v>104</v>
      </c>
      <c r="J8" s="23">
        <v>100</v>
      </c>
      <c r="K8" s="52">
        <v>833</v>
      </c>
    </row>
    <row r="9" spans="1:11" ht="11.25" customHeight="1">
      <c r="A9" s="56" t="s">
        <v>302</v>
      </c>
      <c r="B9" s="56"/>
      <c r="C9" s="29">
        <v>1485</v>
      </c>
      <c r="D9" s="29">
        <v>0</v>
      </c>
      <c r="E9" s="29">
        <v>2970</v>
      </c>
      <c r="F9" s="29">
        <v>2970</v>
      </c>
      <c r="G9" s="29">
        <v>2970</v>
      </c>
      <c r="H9" s="29">
        <v>0</v>
      </c>
      <c r="I9" s="29">
        <v>0</v>
      </c>
      <c r="J9" s="29">
        <v>4839</v>
      </c>
      <c r="K9" s="28">
        <v>15234</v>
      </c>
    </row>
    <row r="10" spans="1:11" ht="11.25" customHeight="1">
      <c r="A10" s="56" t="s">
        <v>214</v>
      </c>
      <c r="B10" s="56"/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8">
        <v>0</v>
      </c>
    </row>
    <row r="11" spans="1:11" ht="11.25" customHeight="1">
      <c r="A11" s="56" t="s">
        <v>304</v>
      </c>
      <c r="B11" s="56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8">
        <v>0</v>
      </c>
    </row>
    <row r="12" spans="1:11" ht="11.25" customHeight="1">
      <c r="A12" s="56" t="s">
        <v>485</v>
      </c>
      <c r="B12" s="56"/>
      <c r="C12" s="29">
        <v>0</v>
      </c>
      <c r="D12" s="29">
        <v>188</v>
      </c>
      <c r="E12" s="29">
        <v>1500</v>
      </c>
      <c r="F12" s="29">
        <v>110</v>
      </c>
      <c r="G12" s="29">
        <v>408</v>
      </c>
      <c r="H12" s="29">
        <v>659</v>
      </c>
      <c r="I12" s="29">
        <v>0</v>
      </c>
      <c r="J12" s="29">
        <v>2453</v>
      </c>
      <c r="K12" s="28">
        <v>5318</v>
      </c>
    </row>
    <row r="13" spans="1:11" ht="11.25" customHeight="1">
      <c r="A13" s="22" t="s">
        <v>552</v>
      </c>
      <c r="B13" s="22"/>
      <c r="C13" s="53">
        <v>1591</v>
      </c>
      <c r="D13" s="53">
        <v>292</v>
      </c>
      <c r="E13" s="53">
        <v>4576</v>
      </c>
      <c r="F13" s="53">
        <v>17808</v>
      </c>
      <c r="G13" s="53">
        <v>17221</v>
      </c>
      <c r="H13" s="53">
        <v>5903</v>
      </c>
      <c r="I13" s="53">
        <v>4101</v>
      </c>
      <c r="J13" s="53">
        <v>10921</v>
      </c>
      <c r="K13" s="53">
        <v>62413</v>
      </c>
    </row>
    <row r="14" spans="1:11" ht="3" customHeight="1">
      <c r="A14" s="54"/>
      <c r="B14" s="54"/>
      <c r="C14" s="29"/>
      <c r="D14" s="29"/>
      <c r="E14" s="29"/>
      <c r="F14" s="29"/>
      <c r="G14" s="29"/>
      <c r="H14" s="29"/>
      <c r="I14" s="23"/>
      <c r="J14" s="23"/>
      <c r="K14" s="52"/>
    </row>
    <row r="15" spans="1:11" ht="11.25" customHeight="1">
      <c r="A15" s="22" t="s">
        <v>553</v>
      </c>
      <c r="B15" s="22"/>
      <c r="C15" s="29"/>
      <c r="D15" s="29"/>
      <c r="E15" s="29"/>
      <c r="F15" s="29"/>
      <c r="G15" s="29"/>
      <c r="H15" s="29"/>
      <c r="I15" s="23"/>
      <c r="J15" s="23"/>
      <c r="K15" s="52"/>
    </row>
    <row r="16" spans="1:11" ht="11.25" customHeight="1">
      <c r="A16" s="55" t="s">
        <v>89</v>
      </c>
      <c r="B16" s="55"/>
      <c r="C16" s="29">
        <v>637029</v>
      </c>
      <c r="D16" s="29">
        <v>469803</v>
      </c>
      <c r="E16" s="29">
        <v>388471</v>
      </c>
      <c r="F16" s="29">
        <v>190142</v>
      </c>
      <c r="G16" s="29">
        <v>138136</v>
      </c>
      <c r="H16" s="29">
        <v>52848</v>
      </c>
      <c r="I16" s="23">
        <v>31657</v>
      </c>
      <c r="J16" s="23">
        <v>23495</v>
      </c>
      <c r="K16" s="52">
        <v>1931581</v>
      </c>
    </row>
    <row r="17" spans="1:11" ht="11.25" customHeight="1">
      <c r="A17" s="55" t="s">
        <v>90</v>
      </c>
      <c r="B17" s="55"/>
      <c r="C17" s="29">
        <v>1773657</v>
      </c>
      <c r="D17" s="29">
        <v>1397759</v>
      </c>
      <c r="E17" s="29">
        <v>1091422</v>
      </c>
      <c r="F17" s="29">
        <v>542392</v>
      </c>
      <c r="G17" s="29">
        <v>435189</v>
      </c>
      <c r="H17" s="29">
        <v>113785</v>
      </c>
      <c r="I17" s="23">
        <v>110955</v>
      </c>
      <c r="J17" s="23">
        <v>44034</v>
      </c>
      <c r="K17" s="52">
        <v>5509193</v>
      </c>
    </row>
    <row r="18" spans="1:11" ht="11.25" customHeight="1">
      <c r="A18" s="56" t="s">
        <v>486</v>
      </c>
      <c r="B18" s="56"/>
      <c r="C18" s="29">
        <v>417870</v>
      </c>
      <c r="D18" s="29">
        <v>311078</v>
      </c>
      <c r="E18" s="29">
        <v>243359</v>
      </c>
      <c r="F18" s="29">
        <v>125637</v>
      </c>
      <c r="G18" s="29">
        <v>94479</v>
      </c>
      <c r="H18" s="29">
        <v>29399</v>
      </c>
      <c r="I18" s="23">
        <v>21484</v>
      </c>
      <c r="J18" s="23">
        <v>13066</v>
      </c>
      <c r="K18" s="52">
        <v>1256372</v>
      </c>
    </row>
    <row r="19" spans="1:11" ht="11.25" customHeight="1">
      <c r="A19" s="56" t="s">
        <v>92</v>
      </c>
      <c r="B19" s="56"/>
      <c r="C19" s="29">
        <v>177473</v>
      </c>
      <c r="D19" s="29">
        <v>109463</v>
      </c>
      <c r="E19" s="29">
        <v>75549</v>
      </c>
      <c r="F19" s="29">
        <v>41599</v>
      </c>
      <c r="G19" s="29">
        <v>41363</v>
      </c>
      <c r="H19" s="29">
        <v>12960</v>
      </c>
      <c r="I19" s="23">
        <v>4744</v>
      </c>
      <c r="J19" s="23">
        <v>9167</v>
      </c>
      <c r="K19" s="52">
        <v>472318</v>
      </c>
    </row>
    <row r="20" spans="1:11" ht="11.25" customHeight="1">
      <c r="A20" s="55" t="s">
        <v>93</v>
      </c>
      <c r="B20" s="55"/>
      <c r="C20" s="29">
        <v>89706</v>
      </c>
      <c r="D20" s="29">
        <v>71544</v>
      </c>
      <c r="E20" s="29">
        <v>38914</v>
      </c>
      <c r="F20" s="29">
        <v>23538</v>
      </c>
      <c r="G20" s="29">
        <v>19048</v>
      </c>
      <c r="H20" s="29">
        <v>3818</v>
      </c>
      <c r="I20" s="23">
        <v>3392</v>
      </c>
      <c r="J20" s="23">
        <v>2747</v>
      </c>
      <c r="K20" s="52">
        <v>252707</v>
      </c>
    </row>
    <row r="21" spans="1:11" ht="11.25" customHeight="1">
      <c r="A21" s="56" t="s">
        <v>94</v>
      </c>
      <c r="C21" s="29"/>
      <c r="D21" s="29"/>
      <c r="E21" s="29"/>
      <c r="F21" s="29"/>
      <c r="G21" s="29"/>
      <c r="H21" s="29"/>
      <c r="I21" s="23"/>
      <c r="J21" s="23"/>
      <c r="K21" s="52"/>
    </row>
    <row r="22" spans="1:11" ht="11.25" customHeight="1">
      <c r="A22" s="58" t="s">
        <v>95</v>
      </c>
      <c r="B22" s="58"/>
      <c r="C22" s="29">
        <v>28655</v>
      </c>
      <c r="D22" s="29">
        <v>5613</v>
      </c>
      <c r="E22" s="29">
        <v>23831</v>
      </c>
      <c r="F22" s="29">
        <v>18049</v>
      </c>
      <c r="G22" s="29">
        <v>6601</v>
      </c>
      <c r="H22" s="29">
        <v>2908</v>
      </c>
      <c r="I22" s="29">
        <v>657</v>
      </c>
      <c r="J22" s="29">
        <v>20240</v>
      </c>
      <c r="K22" s="28">
        <v>106554</v>
      </c>
    </row>
    <row r="23" spans="1:11" ht="11.25" customHeight="1">
      <c r="A23" s="55" t="s">
        <v>547</v>
      </c>
      <c r="B23" s="55"/>
      <c r="C23" s="29">
        <v>0</v>
      </c>
      <c r="D23" s="29">
        <v>1734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8">
        <v>1734</v>
      </c>
    </row>
    <row r="24" spans="1:11" ht="11.25" customHeight="1">
      <c r="A24" s="22" t="s">
        <v>560</v>
      </c>
      <c r="B24" s="22"/>
      <c r="C24" s="53">
        <v>3124390</v>
      </c>
      <c r="D24" s="53">
        <v>2366994</v>
      </c>
      <c r="E24" s="53">
        <v>1861546</v>
      </c>
      <c r="F24" s="53">
        <v>941357</v>
      </c>
      <c r="G24" s="53">
        <v>734816</v>
      </c>
      <c r="H24" s="53">
        <v>215718</v>
      </c>
      <c r="I24" s="53">
        <v>172889</v>
      </c>
      <c r="J24" s="53">
        <v>112749</v>
      </c>
      <c r="K24" s="53">
        <v>9530459</v>
      </c>
    </row>
    <row r="25" spans="1:8" ht="3" customHeight="1">
      <c r="A25" s="36"/>
      <c r="B25" s="36"/>
      <c r="C25" s="36"/>
      <c r="D25" s="36"/>
      <c r="E25" s="36"/>
      <c r="F25" s="36"/>
      <c r="G25" s="36"/>
      <c r="H25" s="36"/>
    </row>
    <row r="26" spans="1:11" ht="11.25" customHeight="1">
      <c r="A26" s="42" t="s">
        <v>96</v>
      </c>
      <c r="B26" s="42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1.25" customHeight="1">
      <c r="A27" s="56" t="s">
        <v>369</v>
      </c>
      <c r="B27" s="56"/>
      <c r="C27" s="29">
        <v>3262</v>
      </c>
      <c r="D27" s="29">
        <v>0</v>
      </c>
      <c r="E27" s="29">
        <v>0</v>
      </c>
      <c r="F27" s="29">
        <v>294</v>
      </c>
      <c r="G27" s="29">
        <v>408</v>
      </c>
      <c r="H27" s="29">
        <v>40</v>
      </c>
      <c r="I27" s="29">
        <v>145</v>
      </c>
      <c r="J27" s="29">
        <v>506</v>
      </c>
      <c r="K27" s="52">
        <v>4655</v>
      </c>
    </row>
    <row r="28" spans="1:11" ht="11.25" customHeight="1">
      <c r="A28" s="56" t="s">
        <v>306</v>
      </c>
      <c r="B28" s="56"/>
      <c r="C28" s="29">
        <v>0</v>
      </c>
      <c r="D28" s="29">
        <v>1185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52">
        <v>1185</v>
      </c>
    </row>
    <row r="29" spans="1:11" ht="11.25" customHeight="1">
      <c r="A29" s="56" t="s">
        <v>911</v>
      </c>
      <c r="B29" s="56"/>
      <c r="C29" s="29">
        <v>3087743</v>
      </c>
      <c r="D29" s="29">
        <v>2246263</v>
      </c>
      <c r="E29" s="29">
        <v>1805516</v>
      </c>
      <c r="F29" s="29">
        <v>926593</v>
      </c>
      <c r="G29" s="29">
        <v>770628</v>
      </c>
      <c r="H29" s="29">
        <v>204588</v>
      </c>
      <c r="I29" s="29">
        <v>119703</v>
      </c>
      <c r="J29" s="29">
        <v>117004</v>
      </c>
      <c r="K29" s="52">
        <v>9278038</v>
      </c>
    </row>
    <row r="30" spans="1:11" ht="11.25" customHeight="1">
      <c r="A30" s="56" t="s">
        <v>563</v>
      </c>
      <c r="B30" s="56"/>
      <c r="C30" s="29">
        <v>235181</v>
      </c>
      <c r="D30" s="29">
        <v>166168</v>
      </c>
      <c r="E30" s="29">
        <v>111957</v>
      </c>
      <c r="F30" s="29">
        <v>49244</v>
      </c>
      <c r="G30" s="29">
        <v>47978</v>
      </c>
      <c r="H30" s="29">
        <v>10815</v>
      </c>
      <c r="I30" s="23">
        <v>9089</v>
      </c>
      <c r="J30" s="23">
        <v>7070</v>
      </c>
      <c r="K30" s="52">
        <v>637502</v>
      </c>
    </row>
    <row r="31" spans="1:11" ht="11.25" customHeight="1">
      <c r="A31" s="56" t="s">
        <v>564</v>
      </c>
      <c r="B31" s="56"/>
      <c r="C31" s="29">
        <v>859</v>
      </c>
      <c r="D31" s="29">
        <v>635</v>
      </c>
      <c r="E31" s="29">
        <v>446</v>
      </c>
      <c r="F31" s="29">
        <v>233</v>
      </c>
      <c r="G31" s="29">
        <v>210</v>
      </c>
      <c r="H31" s="29">
        <v>64</v>
      </c>
      <c r="I31" s="23">
        <v>59</v>
      </c>
      <c r="J31" s="23">
        <v>59</v>
      </c>
      <c r="K31" s="52">
        <v>2565</v>
      </c>
    </row>
    <row r="32" spans="1:11" ht="11.25" customHeight="1">
      <c r="A32" s="56" t="s">
        <v>283</v>
      </c>
      <c r="B32" s="56"/>
      <c r="C32" s="29">
        <v>75678</v>
      </c>
      <c r="D32" s="29">
        <v>57236</v>
      </c>
      <c r="E32" s="29">
        <v>44274</v>
      </c>
      <c r="F32" s="29">
        <v>22948</v>
      </c>
      <c r="G32" s="29">
        <v>18137</v>
      </c>
      <c r="H32" s="29">
        <v>7340</v>
      </c>
      <c r="I32" s="23">
        <v>4112</v>
      </c>
      <c r="J32" s="23">
        <v>4247</v>
      </c>
      <c r="K32" s="52">
        <v>233972</v>
      </c>
    </row>
    <row r="33" spans="1:11" ht="11.25" customHeight="1">
      <c r="A33" s="56" t="s">
        <v>97</v>
      </c>
      <c r="B33" s="56"/>
      <c r="C33" s="29">
        <v>130670</v>
      </c>
      <c r="D33" s="29">
        <v>96820</v>
      </c>
      <c r="E33" s="29">
        <v>79143</v>
      </c>
      <c r="F33" s="29">
        <v>40064</v>
      </c>
      <c r="G33" s="29">
        <v>27623</v>
      </c>
      <c r="H33" s="29">
        <v>10037</v>
      </c>
      <c r="I33" s="23">
        <v>6418</v>
      </c>
      <c r="J33" s="23">
        <v>5288</v>
      </c>
      <c r="K33" s="52">
        <v>396063</v>
      </c>
    </row>
    <row r="34" spans="1:11" ht="3" customHeight="1">
      <c r="A34" s="270"/>
      <c r="B34" s="270"/>
      <c r="C34" s="17"/>
      <c r="D34" s="17"/>
      <c r="E34" s="17"/>
      <c r="F34" s="17"/>
      <c r="G34" s="17"/>
      <c r="H34" s="17"/>
      <c r="I34" s="17"/>
      <c r="J34" s="17"/>
      <c r="K34" s="16"/>
    </row>
    <row r="35" spans="1:11" ht="11.25" customHeight="1">
      <c r="A35" s="60" t="s">
        <v>886</v>
      </c>
      <c r="B35" s="60"/>
      <c r="C35" s="29"/>
      <c r="D35" s="29"/>
      <c r="E35" s="29"/>
      <c r="F35" s="29"/>
      <c r="G35" s="29"/>
      <c r="H35" s="29"/>
      <c r="I35" s="29"/>
      <c r="J35" s="29"/>
      <c r="K35" s="28"/>
    </row>
    <row r="36" spans="1:11" ht="11.25" customHeight="1">
      <c r="A36" s="306" t="s">
        <v>654</v>
      </c>
      <c r="B36" s="306"/>
      <c r="C36" s="21"/>
      <c r="D36" s="21"/>
      <c r="E36" s="21"/>
      <c r="F36" s="21"/>
      <c r="G36" s="21"/>
      <c r="H36" s="21"/>
      <c r="I36" s="21"/>
      <c r="J36" s="21"/>
      <c r="K36" s="20"/>
    </row>
    <row r="37" spans="1:11" ht="11.25" customHeight="1">
      <c r="A37" s="42" t="s">
        <v>469</v>
      </c>
      <c r="B37" s="42"/>
      <c r="C37" s="317" t="s">
        <v>319</v>
      </c>
      <c r="D37" s="315" t="s">
        <v>324</v>
      </c>
      <c r="E37" s="315" t="s">
        <v>321</v>
      </c>
      <c r="F37" s="315" t="s">
        <v>325</v>
      </c>
      <c r="G37" s="315" t="s">
        <v>322</v>
      </c>
      <c r="H37" s="315" t="s">
        <v>323</v>
      </c>
      <c r="I37" s="315" t="s">
        <v>318</v>
      </c>
      <c r="J37" s="315" t="s">
        <v>320</v>
      </c>
      <c r="K37" s="315" t="s">
        <v>648</v>
      </c>
    </row>
    <row r="38" spans="1:11" ht="11.25" customHeight="1">
      <c r="A38" s="20" t="s">
        <v>470</v>
      </c>
      <c r="B38" s="20"/>
      <c r="C38" s="318"/>
      <c r="D38" s="316"/>
      <c r="E38" s="316"/>
      <c r="F38" s="316"/>
      <c r="G38" s="316"/>
      <c r="H38" s="316"/>
      <c r="I38" s="316"/>
      <c r="J38" s="316"/>
      <c r="K38" s="316"/>
    </row>
    <row r="39" spans="1:11" s="33" customFormat="1" ht="11.25" customHeight="1">
      <c r="A39" s="284" t="s">
        <v>476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</row>
    <row r="40" spans="1:11" ht="11.25" customHeight="1">
      <c r="A40" s="42" t="s">
        <v>562</v>
      </c>
      <c r="B40" s="42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1.25" customHeight="1">
      <c r="A41" s="56" t="s">
        <v>566</v>
      </c>
      <c r="B41" s="56"/>
      <c r="C41" s="29">
        <v>842</v>
      </c>
      <c r="D41" s="29">
        <v>100</v>
      </c>
      <c r="E41" s="29">
        <v>0</v>
      </c>
      <c r="F41" s="29">
        <v>0</v>
      </c>
      <c r="G41" s="29">
        <v>1023</v>
      </c>
      <c r="H41" s="29">
        <v>151</v>
      </c>
      <c r="I41" s="23">
        <v>0</v>
      </c>
      <c r="J41" s="23">
        <v>0</v>
      </c>
      <c r="K41" s="52">
        <v>2116</v>
      </c>
    </row>
    <row r="42" spans="1:11" ht="11.25" customHeight="1">
      <c r="A42" s="56" t="s">
        <v>230</v>
      </c>
      <c r="B42" s="56"/>
      <c r="C42" s="29"/>
      <c r="D42" s="29"/>
      <c r="E42" s="29"/>
      <c r="F42" s="29"/>
      <c r="G42" s="29"/>
      <c r="H42" s="29"/>
      <c r="I42" s="23"/>
      <c r="J42" s="23"/>
      <c r="K42" s="52"/>
    </row>
    <row r="43" spans="1:11" ht="11.25" customHeight="1">
      <c r="A43" s="59" t="s">
        <v>229</v>
      </c>
      <c r="B43" s="59"/>
      <c r="C43" s="29">
        <v>1200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3">
        <v>1200</v>
      </c>
    </row>
    <row r="44" spans="1:11" s="36" customFormat="1" ht="11.25" customHeight="1">
      <c r="A44" s="56" t="s">
        <v>310</v>
      </c>
      <c r="B44" s="56"/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13434</v>
      </c>
      <c r="K44" s="29">
        <v>13434</v>
      </c>
    </row>
    <row r="45" spans="1:11" s="36" customFormat="1" ht="11.25" customHeight="1">
      <c r="A45" s="56" t="s">
        <v>311</v>
      </c>
      <c r="B45" s="56"/>
      <c r="C45" s="29">
        <v>1424</v>
      </c>
      <c r="D45" s="29">
        <v>0</v>
      </c>
      <c r="E45" s="29">
        <v>0</v>
      </c>
      <c r="F45" s="29">
        <v>0</v>
      </c>
      <c r="G45" s="29">
        <v>405</v>
      </c>
      <c r="H45" s="29">
        <v>0</v>
      </c>
      <c r="I45" s="29">
        <v>0</v>
      </c>
      <c r="J45" s="29">
        <v>0</v>
      </c>
      <c r="K45" s="29">
        <v>1829</v>
      </c>
    </row>
    <row r="46" spans="1:11" ht="11.25" customHeight="1">
      <c r="A46" s="56" t="s">
        <v>569</v>
      </c>
      <c r="B46" s="56"/>
      <c r="C46" s="21">
        <v>780</v>
      </c>
      <c r="D46" s="21">
        <v>780</v>
      </c>
      <c r="E46" s="21">
        <v>780</v>
      </c>
      <c r="F46" s="21">
        <v>390</v>
      </c>
      <c r="G46" s="21">
        <v>390</v>
      </c>
      <c r="H46" s="21">
        <v>260</v>
      </c>
      <c r="I46" s="29">
        <v>260</v>
      </c>
      <c r="J46" s="29">
        <v>260</v>
      </c>
      <c r="K46" s="29">
        <v>3900</v>
      </c>
    </row>
    <row r="47" spans="1:11" ht="11.25" customHeight="1">
      <c r="A47" s="22" t="s">
        <v>570</v>
      </c>
      <c r="B47" s="22"/>
      <c r="C47" s="51">
        <v>3537639</v>
      </c>
      <c r="D47" s="51">
        <v>2569187</v>
      </c>
      <c r="E47" s="51">
        <v>2042116</v>
      </c>
      <c r="F47" s="51">
        <v>1039766</v>
      </c>
      <c r="G47" s="51">
        <v>866802</v>
      </c>
      <c r="H47" s="51">
        <v>233295</v>
      </c>
      <c r="I47" s="53">
        <v>139786</v>
      </c>
      <c r="J47" s="53">
        <v>147868</v>
      </c>
      <c r="K47" s="53">
        <v>10576459</v>
      </c>
    </row>
    <row r="48" spans="1:11" ht="3" customHeight="1">
      <c r="A48" s="22"/>
      <c r="B48" s="22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1.25" customHeight="1">
      <c r="A49" s="22" t="s">
        <v>571</v>
      </c>
      <c r="B49" s="22"/>
      <c r="C49" s="23"/>
      <c r="D49" s="23"/>
      <c r="E49" s="23"/>
      <c r="F49" s="23"/>
      <c r="G49" s="23"/>
      <c r="H49" s="23"/>
      <c r="I49" s="23"/>
      <c r="J49" s="23"/>
      <c r="K49" s="52"/>
    </row>
    <row r="50" spans="1:11" ht="11.25" customHeight="1">
      <c r="A50" s="56" t="s">
        <v>572</v>
      </c>
      <c r="B50" s="56"/>
      <c r="C50" s="23">
        <v>23688</v>
      </c>
      <c r="D50" s="23">
        <v>16443</v>
      </c>
      <c r="E50" s="23">
        <v>11547</v>
      </c>
      <c r="F50" s="23">
        <v>6832</v>
      </c>
      <c r="G50" s="23">
        <v>6363</v>
      </c>
      <c r="H50" s="23">
        <v>1834</v>
      </c>
      <c r="I50" s="23">
        <v>704</v>
      </c>
      <c r="J50" s="23">
        <v>981</v>
      </c>
      <c r="K50" s="52">
        <v>68392</v>
      </c>
    </row>
    <row r="51" spans="1:11" ht="11.25" customHeight="1">
      <c r="A51" s="56" t="s">
        <v>98</v>
      </c>
      <c r="B51" s="56"/>
      <c r="C51" s="23">
        <v>316787</v>
      </c>
      <c r="D51" s="23">
        <v>256722</v>
      </c>
      <c r="E51" s="23">
        <v>223539</v>
      </c>
      <c r="F51" s="23">
        <v>103954</v>
      </c>
      <c r="G51" s="23">
        <v>88803</v>
      </c>
      <c r="H51" s="23">
        <v>27784</v>
      </c>
      <c r="I51" s="23">
        <v>12937</v>
      </c>
      <c r="J51" s="23">
        <v>7970</v>
      </c>
      <c r="K51" s="52">
        <v>1038496</v>
      </c>
    </row>
    <row r="52" spans="1:11" ht="11.25" customHeight="1">
      <c r="A52" s="56" t="s">
        <v>99</v>
      </c>
      <c r="B52" s="56"/>
      <c r="C52" s="23">
        <v>213517</v>
      </c>
      <c r="D52" s="23">
        <v>142983</v>
      </c>
      <c r="E52" s="23">
        <v>121197</v>
      </c>
      <c r="F52" s="23">
        <v>50984</v>
      </c>
      <c r="G52" s="23">
        <v>70390</v>
      </c>
      <c r="H52" s="23">
        <v>22397</v>
      </c>
      <c r="I52" s="23">
        <v>8854</v>
      </c>
      <c r="J52" s="23">
        <v>6594</v>
      </c>
      <c r="K52" s="52">
        <v>636916</v>
      </c>
    </row>
    <row r="53" spans="1:11" ht="11.25" customHeight="1">
      <c r="A53" s="56" t="s">
        <v>574</v>
      </c>
      <c r="B53" s="56"/>
      <c r="C53" s="23">
        <v>1024</v>
      </c>
      <c r="D53" s="23">
        <v>1060</v>
      </c>
      <c r="E53" s="23">
        <v>531</v>
      </c>
      <c r="F53" s="23">
        <v>462</v>
      </c>
      <c r="G53" s="23">
        <v>5172</v>
      </c>
      <c r="H53" s="23">
        <v>331</v>
      </c>
      <c r="I53" s="23">
        <v>2</v>
      </c>
      <c r="J53" s="23">
        <v>2</v>
      </c>
      <c r="K53" s="52">
        <v>8584</v>
      </c>
    </row>
    <row r="54" spans="1:11" ht="11.25" customHeight="1">
      <c r="A54" s="56" t="s">
        <v>913</v>
      </c>
      <c r="B54" s="56"/>
      <c r="C54" s="23">
        <v>60937</v>
      </c>
      <c r="D54" s="23">
        <v>39423</v>
      </c>
      <c r="E54" s="23">
        <v>30524</v>
      </c>
      <c r="F54" s="23">
        <v>18193</v>
      </c>
      <c r="G54" s="23">
        <v>17430</v>
      </c>
      <c r="H54" s="23">
        <v>7821</v>
      </c>
      <c r="I54" s="23">
        <v>6259</v>
      </c>
      <c r="J54" s="23">
        <v>5193</v>
      </c>
      <c r="K54" s="52">
        <v>185780</v>
      </c>
    </row>
    <row r="55" spans="1:11" ht="11.25" customHeight="1">
      <c r="A55" s="56" t="s">
        <v>576</v>
      </c>
      <c r="B55" s="56"/>
      <c r="C55" s="23">
        <v>409</v>
      </c>
      <c r="D55" s="23">
        <v>885</v>
      </c>
      <c r="E55" s="23">
        <v>250</v>
      </c>
      <c r="F55" s="23">
        <v>0</v>
      </c>
      <c r="G55" s="23">
        <v>727</v>
      </c>
      <c r="H55" s="23">
        <v>0</v>
      </c>
      <c r="I55" s="23">
        <v>0</v>
      </c>
      <c r="J55" s="23">
        <v>0</v>
      </c>
      <c r="K55" s="52">
        <v>2271</v>
      </c>
    </row>
    <row r="56" spans="1:11" ht="11.25" customHeight="1">
      <c r="A56" s="56" t="s">
        <v>567</v>
      </c>
      <c r="B56" s="56"/>
      <c r="C56" s="23">
        <v>666</v>
      </c>
      <c r="D56" s="23">
        <v>1415</v>
      </c>
      <c r="E56" s="23">
        <v>2995</v>
      </c>
      <c r="F56" s="23">
        <v>666</v>
      </c>
      <c r="G56" s="23">
        <v>1748</v>
      </c>
      <c r="H56" s="23">
        <v>0</v>
      </c>
      <c r="I56" s="23">
        <v>0</v>
      </c>
      <c r="J56" s="23">
        <v>832</v>
      </c>
      <c r="K56" s="52">
        <v>8322</v>
      </c>
    </row>
    <row r="57" spans="1:11" ht="11.25" customHeight="1">
      <c r="A57" s="56" t="s">
        <v>204</v>
      </c>
      <c r="B57" s="56"/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52">
        <v>0</v>
      </c>
    </row>
    <row r="58" spans="1:11" ht="11.25" customHeight="1">
      <c r="A58" s="56" t="s">
        <v>577</v>
      </c>
      <c r="B58" s="56"/>
      <c r="C58" s="23">
        <v>71652</v>
      </c>
      <c r="D58" s="23">
        <v>51223</v>
      </c>
      <c r="E58" s="23">
        <v>35767</v>
      </c>
      <c r="F58" s="23">
        <v>18010</v>
      </c>
      <c r="G58" s="23">
        <v>20378</v>
      </c>
      <c r="H58" s="23">
        <v>6545</v>
      </c>
      <c r="I58" s="23">
        <v>1454</v>
      </c>
      <c r="J58" s="23">
        <v>998</v>
      </c>
      <c r="K58" s="52">
        <v>206027</v>
      </c>
    </row>
    <row r="59" spans="1:11" ht="11.25" customHeight="1">
      <c r="A59" s="47" t="s">
        <v>206</v>
      </c>
      <c r="B59" s="47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8">
        <v>0</v>
      </c>
    </row>
    <row r="60" spans="1:11" ht="11.25" customHeight="1">
      <c r="A60" s="47" t="s">
        <v>100</v>
      </c>
      <c r="B60" s="47"/>
      <c r="C60" s="29">
        <v>4663</v>
      </c>
      <c r="D60" s="29">
        <v>3457</v>
      </c>
      <c r="E60" s="29">
        <v>2739</v>
      </c>
      <c r="F60" s="29">
        <v>1390</v>
      </c>
      <c r="G60" s="29">
        <v>1056</v>
      </c>
      <c r="H60" s="29">
        <v>281</v>
      </c>
      <c r="I60" s="29">
        <v>541</v>
      </c>
      <c r="J60" s="29">
        <v>139</v>
      </c>
      <c r="K60" s="28">
        <v>14266</v>
      </c>
    </row>
    <row r="61" spans="1:11" ht="11.25" customHeight="1">
      <c r="A61" s="47" t="s">
        <v>226</v>
      </c>
      <c r="B61" s="47"/>
      <c r="C61" s="23"/>
      <c r="D61" s="23"/>
      <c r="E61" s="23"/>
      <c r="F61" s="23"/>
      <c r="G61" s="23"/>
      <c r="H61" s="23"/>
      <c r="I61" s="23"/>
      <c r="J61" s="23"/>
      <c r="K61" s="52"/>
    </row>
    <row r="62" spans="1:11" ht="11.25" customHeight="1">
      <c r="A62" s="59" t="s">
        <v>227</v>
      </c>
      <c r="B62" s="59"/>
      <c r="C62" s="23">
        <v>174</v>
      </c>
      <c r="D62" s="23">
        <v>78</v>
      </c>
      <c r="E62" s="23">
        <v>15</v>
      </c>
      <c r="F62" s="23">
        <v>103</v>
      </c>
      <c r="G62" s="23">
        <v>51</v>
      </c>
      <c r="H62" s="23">
        <v>0</v>
      </c>
      <c r="I62" s="23">
        <v>20</v>
      </c>
      <c r="J62" s="23">
        <v>20</v>
      </c>
      <c r="K62" s="52">
        <v>461</v>
      </c>
    </row>
    <row r="63" spans="1:11" ht="11.25" customHeight="1">
      <c r="A63" s="22" t="s">
        <v>578</v>
      </c>
      <c r="B63" s="22"/>
      <c r="C63" s="160">
        <v>693517</v>
      </c>
      <c r="D63" s="160">
        <v>513689</v>
      </c>
      <c r="E63" s="160">
        <v>429104</v>
      </c>
      <c r="F63" s="160">
        <v>200594</v>
      </c>
      <c r="G63" s="160">
        <v>212118</v>
      </c>
      <c r="H63" s="160">
        <v>66993</v>
      </c>
      <c r="I63" s="160">
        <v>30771</v>
      </c>
      <c r="J63" s="160">
        <v>22729</v>
      </c>
      <c r="K63" s="160">
        <v>2169515</v>
      </c>
    </row>
    <row r="64" spans="1:11" ht="3" customHeight="1">
      <c r="A64" s="189"/>
      <c r="B64" s="189"/>
      <c r="C64" s="160"/>
      <c r="D64" s="160"/>
      <c r="E64" s="160"/>
      <c r="F64" s="160"/>
      <c r="G64" s="160"/>
      <c r="H64" s="160"/>
      <c r="I64" s="160"/>
      <c r="J64" s="160"/>
      <c r="K64" s="160"/>
    </row>
    <row r="65" spans="1:11" ht="11.25" customHeight="1">
      <c r="A65" s="60" t="s">
        <v>886</v>
      </c>
      <c r="B65" s="60"/>
      <c r="C65" s="29"/>
      <c r="D65" s="29"/>
      <c r="E65" s="29"/>
      <c r="F65" s="29"/>
      <c r="G65" s="29"/>
      <c r="H65" s="29"/>
      <c r="I65" s="29"/>
      <c r="J65" s="29"/>
      <c r="K65" s="28"/>
    </row>
    <row r="66" spans="1:11" ht="11.25" customHeight="1">
      <c r="A66" s="306" t="s">
        <v>654</v>
      </c>
      <c r="B66" s="306"/>
      <c r="C66" s="21"/>
      <c r="D66" s="21"/>
      <c r="E66" s="21"/>
      <c r="F66" s="21"/>
      <c r="G66" s="21"/>
      <c r="H66" s="21"/>
      <c r="I66" s="21"/>
      <c r="J66" s="21"/>
      <c r="K66" s="20"/>
    </row>
    <row r="67" spans="1:11" ht="11.25" customHeight="1">
      <c r="A67" s="42" t="s">
        <v>469</v>
      </c>
      <c r="B67" s="42"/>
      <c r="C67" s="317" t="s">
        <v>319</v>
      </c>
      <c r="D67" s="315" t="s">
        <v>324</v>
      </c>
      <c r="E67" s="315" t="s">
        <v>321</v>
      </c>
      <c r="F67" s="315" t="s">
        <v>325</v>
      </c>
      <c r="G67" s="315" t="s">
        <v>322</v>
      </c>
      <c r="H67" s="315" t="s">
        <v>323</v>
      </c>
      <c r="I67" s="315" t="s">
        <v>318</v>
      </c>
      <c r="J67" s="315" t="s">
        <v>320</v>
      </c>
      <c r="K67" s="315" t="s">
        <v>648</v>
      </c>
    </row>
    <row r="68" spans="1:11" ht="11.25" customHeight="1">
      <c r="A68" s="20" t="s">
        <v>470</v>
      </c>
      <c r="B68" s="20"/>
      <c r="C68" s="318"/>
      <c r="D68" s="316"/>
      <c r="E68" s="316"/>
      <c r="F68" s="316"/>
      <c r="G68" s="316"/>
      <c r="H68" s="316"/>
      <c r="I68" s="316"/>
      <c r="J68" s="316"/>
      <c r="K68" s="316"/>
    </row>
    <row r="69" spans="1:11" s="33" customFormat="1" ht="11.25" customHeight="1">
      <c r="A69" s="284" t="s">
        <v>476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</row>
    <row r="70" spans="1:11" ht="11.25" customHeight="1">
      <c r="A70" s="22" t="s">
        <v>579</v>
      </c>
      <c r="B70" s="22"/>
      <c r="C70" s="23"/>
      <c r="D70" s="23"/>
      <c r="E70" s="23"/>
      <c r="F70" s="23"/>
      <c r="G70" s="23"/>
      <c r="H70" s="23"/>
      <c r="I70" s="23"/>
      <c r="J70" s="23"/>
      <c r="K70" s="52"/>
    </row>
    <row r="71" spans="1:11" ht="11.25" customHeight="1">
      <c r="A71" s="56" t="s">
        <v>580</v>
      </c>
      <c r="B71" s="56"/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9633</v>
      </c>
      <c r="J71" s="23">
        <v>0</v>
      </c>
      <c r="K71" s="52">
        <v>9633</v>
      </c>
    </row>
    <row r="72" spans="1:11" ht="11.25" customHeight="1">
      <c r="A72" s="56" t="s">
        <v>207</v>
      </c>
      <c r="B72" s="56"/>
      <c r="C72" s="23">
        <v>3642</v>
      </c>
      <c r="D72" s="23">
        <v>2708</v>
      </c>
      <c r="E72" s="23">
        <v>2896</v>
      </c>
      <c r="F72" s="23">
        <v>2282</v>
      </c>
      <c r="G72" s="23">
        <v>1570</v>
      </c>
      <c r="H72" s="23">
        <v>713</v>
      </c>
      <c r="I72" s="23">
        <v>157</v>
      </c>
      <c r="J72" s="23">
        <v>770</v>
      </c>
      <c r="K72" s="52">
        <v>14738</v>
      </c>
    </row>
    <row r="73" spans="1:11" ht="11.25" customHeight="1">
      <c r="A73" s="56" t="s">
        <v>208</v>
      </c>
      <c r="B73" s="56"/>
      <c r="C73" s="23">
        <v>1392</v>
      </c>
      <c r="D73" s="23">
        <v>1036</v>
      </c>
      <c r="E73" s="23">
        <v>1108</v>
      </c>
      <c r="F73" s="23">
        <v>873</v>
      </c>
      <c r="G73" s="23">
        <v>600</v>
      </c>
      <c r="H73" s="23">
        <v>273</v>
      </c>
      <c r="I73" s="23">
        <v>0</v>
      </c>
      <c r="J73" s="23">
        <v>294</v>
      </c>
      <c r="K73" s="52">
        <v>5576</v>
      </c>
    </row>
    <row r="74" spans="1:11" ht="11.25" customHeight="1">
      <c r="A74" s="56" t="s">
        <v>583</v>
      </c>
      <c r="B74" s="57"/>
      <c r="C74" s="61">
        <v>2785</v>
      </c>
      <c r="D74" s="61">
        <v>2071</v>
      </c>
      <c r="E74" s="61">
        <v>2215</v>
      </c>
      <c r="F74" s="61">
        <v>1746</v>
      </c>
      <c r="G74" s="61">
        <v>1201</v>
      </c>
      <c r="H74" s="61">
        <v>545</v>
      </c>
      <c r="I74" s="61">
        <v>157</v>
      </c>
      <c r="J74" s="61">
        <v>589</v>
      </c>
      <c r="K74" s="52">
        <v>11309</v>
      </c>
    </row>
    <row r="75" spans="1:11" ht="11.25" customHeight="1">
      <c r="A75" s="56" t="s">
        <v>585</v>
      </c>
      <c r="B75" s="57"/>
      <c r="C75" s="23">
        <v>2892</v>
      </c>
      <c r="D75" s="23">
        <v>2150</v>
      </c>
      <c r="E75" s="23">
        <v>2300</v>
      </c>
      <c r="F75" s="23">
        <v>1813</v>
      </c>
      <c r="G75" s="23">
        <v>1247</v>
      </c>
      <c r="H75" s="23">
        <v>566</v>
      </c>
      <c r="I75" s="23">
        <v>107</v>
      </c>
      <c r="J75" s="23">
        <v>611</v>
      </c>
      <c r="K75" s="52">
        <v>11686</v>
      </c>
    </row>
    <row r="76" spans="1:11" ht="11.25" customHeight="1">
      <c r="A76" s="56" t="s">
        <v>209</v>
      </c>
      <c r="B76" s="56"/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52">
        <v>0</v>
      </c>
    </row>
    <row r="77" spans="1:11" ht="11.25" customHeight="1">
      <c r="A77" s="56" t="s">
        <v>375</v>
      </c>
      <c r="B77" s="57"/>
      <c r="C77" s="23">
        <v>43463</v>
      </c>
      <c r="D77" s="23">
        <v>41652</v>
      </c>
      <c r="E77" s="23">
        <v>0</v>
      </c>
      <c r="F77" s="23">
        <v>0</v>
      </c>
      <c r="G77" s="23">
        <v>5433</v>
      </c>
      <c r="H77" s="23">
        <v>0</v>
      </c>
      <c r="I77" s="23">
        <v>0</v>
      </c>
      <c r="J77" s="23">
        <v>0</v>
      </c>
      <c r="K77" s="52">
        <v>90548</v>
      </c>
    </row>
    <row r="78" spans="1:11" ht="11.25" customHeight="1">
      <c r="A78" s="22" t="s">
        <v>587</v>
      </c>
      <c r="B78" s="22"/>
      <c r="C78" s="53">
        <v>54174</v>
      </c>
      <c r="D78" s="53">
        <v>49617</v>
      </c>
      <c r="E78" s="53">
        <v>8519</v>
      </c>
      <c r="F78" s="53">
        <v>6714</v>
      </c>
      <c r="G78" s="53">
        <v>10051</v>
      </c>
      <c r="H78" s="53">
        <v>2097</v>
      </c>
      <c r="I78" s="53">
        <v>10054</v>
      </c>
      <c r="J78" s="53">
        <v>2264</v>
      </c>
      <c r="K78" s="53">
        <v>143490</v>
      </c>
    </row>
    <row r="79" spans="1:11" ht="3" customHeight="1">
      <c r="A79" s="31"/>
      <c r="B79" s="31"/>
      <c r="C79" s="23"/>
      <c r="D79" s="23"/>
      <c r="E79" s="23"/>
      <c r="F79" s="23"/>
      <c r="G79" s="23"/>
      <c r="H79" s="23"/>
      <c r="I79" s="23"/>
      <c r="J79" s="23"/>
      <c r="K79" s="52"/>
    </row>
    <row r="80" spans="1:11" ht="11.25" customHeight="1">
      <c r="A80" s="22" t="s">
        <v>588</v>
      </c>
      <c r="B80" s="22"/>
      <c r="C80" s="23"/>
      <c r="D80" s="23"/>
      <c r="E80" s="23"/>
      <c r="F80" s="23"/>
      <c r="G80" s="23"/>
      <c r="H80" s="23"/>
      <c r="I80" s="23"/>
      <c r="J80" s="23"/>
      <c r="K80" s="52"/>
    </row>
    <row r="81" spans="1:11" ht="11.25" customHeight="1">
      <c r="A81" s="56" t="s">
        <v>207</v>
      </c>
      <c r="B81" s="56"/>
      <c r="C81" s="23">
        <v>1655</v>
      </c>
      <c r="D81" s="23">
        <v>1231</v>
      </c>
      <c r="E81" s="23">
        <v>1317</v>
      </c>
      <c r="F81" s="23">
        <v>1038</v>
      </c>
      <c r="G81" s="23">
        <v>714</v>
      </c>
      <c r="H81" s="23">
        <v>324</v>
      </c>
      <c r="I81" s="23">
        <v>71</v>
      </c>
      <c r="J81" s="23">
        <v>350</v>
      </c>
      <c r="K81" s="28">
        <v>6700</v>
      </c>
    </row>
    <row r="82" spans="1:11" ht="11.25" customHeight="1">
      <c r="A82" s="56" t="s">
        <v>208</v>
      </c>
      <c r="B82" s="56"/>
      <c r="C82" s="23">
        <v>633</v>
      </c>
      <c r="D82" s="23">
        <v>471</v>
      </c>
      <c r="E82" s="23">
        <v>503</v>
      </c>
      <c r="F82" s="23">
        <v>397</v>
      </c>
      <c r="G82" s="23">
        <v>273</v>
      </c>
      <c r="H82" s="23">
        <v>123</v>
      </c>
      <c r="I82" s="23">
        <v>0</v>
      </c>
      <c r="J82" s="23">
        <v>134</v>
      </c>
      <c r="K82" s="28">
        <v>2534</v>
      </c>
    </row>
    <row r="83" spans="1:11" ht="11.25" customHeight="1">
      <c r="A83" s="56" t="s">
        <v>583</v>
      </c>
      <c r="B83" s="57"/>
      <c r="C83" s="23">
        <v>1266</v>
      </c>
      <c r="D83" s="23">
        <v>941</v>
      </c>
      <c r="E83" s="23">
        <v>1007</v>
      </c>
      <c r="F83" s="23">
        <v>793</v>
      </c>
      <c r="G83" s="23">
        <v>545</v>
      </c>
      <c r="H83" s="23">
        <v>248</v>
      </c>
      <c r="I83" s="23">
        <v>71</v>
      </c>
      <c r="J83" s="23">
        <v>268</v>
      </c>
      <c r="K83" s="28">
        <v>5139</v>
      </c>
    </row>
    <row r="84" spans="1:11" ht="11.25" customHeight="1">
      <c r="A84" s="56" t="s">
        <v>585</v>
      </c>
      <c r="B84" s="57"/>
      <c r="C84" s="29">
        <v>1316</v>
      </c>
      <c r="D84" s="29">
        <v>978</v>
      </c>
      <c r="E84" s="29">
        <v>1046</v>
      </c>
      <c r="F84" s="29">
        <v>824</v>
      </c>
      <c r="G84" s="29">
        <v>567</v>
      </c>
      <c r="H84" s="29">
        <v>257</v>
      </c>
      <c r="I84" s="29">
        <v>49</v>
      </c>
      <c r="J84" s="29">
        <v>277</v>
      </c>
      <c r="K84" s="28">
        <v>5314</v>
      </c>
    </row>
    <row r="85" spans="1:11" s="36" customFormat="1" ht="11.25" customHeight="1">
      <c r="A85" s="56" t="s">
        <v>209</v>
      </c>
      <c r="B85" s="56"/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8">
        <v>0</v>
      </c>
    </row>
    <row r="86" spans="1:11" s="36" customFormat="1" ht="11.25" customHeight="1">
      <c r="A86" s="56" t="s">
        <v>599</v>
      </c>
      <c r="B86" s="56"/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8">
        <v>0</v>
      </c>
    </row>
    <row r="87" spans="1:11" ht="11.25" customHeight="1">
      <c r="A87" s="22" t="s">
        <v>601</v>
      </c>
      <c r="B87" s="22"/>
      <c r="C87" s="53">
        <v>4870</v>
      </c>
      <c r="D87" s="53">
        <v>3621</v>
      </c>
      <c r="E87" s="53">
        <v>3873</v>
      </c>
      <c r="F87" s="53">
        <v>3052</v>
      </c>
      <c r="G87" s="53">
        <v>2099</v>
      </c>
      <c r="H87" s="53">
        <v>952</v>
      </c>
      <c r="I87" s="53">
        <v>191</v>
      </c>
      <c r="J87" s="53">
        <v>1029</v>
      </c>
      <c r="K87" s="53">
        <v>19687</v>
      </c>
    </row>
    <row r="88" spans="1:11" ht="3" customHeight="1">
      <c r="A88" s="22"/>
      <c r="B88" s="22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1.25" customHeight="1">
      <c r="A89" s="22" t="s">
        <v>602</v>
      </c>
      <c r="B89" s="22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1.25" customHeight="1">
      <c r="A90" s="56" t="s">
        <v>603</v>
      </c>
      <c r="B90" s="57"/>
      <c r="C90" s="29">
        <v>22887</v>
      </c>
      <c r="D90" s="29">
        <v>11444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8">
        <v>34331</v>
      </c>
    </row>
    <row r="91" spans="1:11" ht="11.25" customHeight="1">
      <c r="A91" s="22" t="s">
        <v>604</v>
      </c>
      <c r="B91" s="22"/>
      <c r="C91" s="53">
        <v>22887</v>
      </c>
      <c r="D91" s="53">
        <v>11444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34331</v>
      </c>
    </row>
    <row r="92" spans="1:11" ht="3" customHeight="1">
      <c r="A92" s="22"/>
      <c r="B92" s="22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1.25" customHeight="1">
      <c r="A93" s="22" t="s">
        <v>605</v>
      </c>
      <c r="B93" s="22"/>
      <c r="C93" s="23"/>
      <c r="D93" s="23"/>
      <c r="E93" s="23"/>
      <c r="F93" s="23"/>
      <c r="G93" s="23"/>
      <c r="H93" s="23"/>
      <c r="I93" s="23"/>
      <c r="J93" s="23"/>
      <c r="K93" s="52"/>
    </row>
    <row r="94" spans="1:11" ht="11.25" customHeight="1">
      <c r="A94" s="56" t="s">
        <v>207</v>
      </c>
      <c r="B94" s="56"/>
      <c r="C94" s="23">
        <v>5739</v>
      </c>
      <c r="D94" s="23">
        <v>4268</v>
      </c>
      <c r="E94" s="23">
        <v>4564</v>
      </c>
      <c r="F94" s="23">
        <v>3597</v>
      </c>
      <c r="G94" s="23">
        <v>2474</v>
      </c>
      <c r="H94" s="23">
        <v>1123</v>
      </c>
      <c r="I94" s="23">
        <v>247</v>
      </c>
      <c r="J94" s="23">
        <v>1213</v>
      </c>
      <c r="K94" s="52">
        <v>23225</v>
      </c>
    </row>
    <row r="95" spans="1:11" ht="11.25" customHeight="1">
      <c r="A95" s="56" t="s">
        <v>208</v>
      </c>
      <c r="B95" s="56"/>
      <c r="C95" s="29">
        <v>2194</v>
      </c>
      <c r="D95" s="29">
        <v>1632</v>
      </c>
      <c r="E95" s="29">
        <v>1745</v>
      </c>
      <c r="F95" s="29">
        <v>1375</v>
      </c>
      <c r="G95" s="29">
        <v>946</v>
      </c>
      <c r="H95" s="29">
        <v>429</v>
      </c>
      <c r="I95" s="29">
        <v>0</v>
      </c>
      <c r="J95" s="29">
        <v>464</v>
      </c>
      <c r="K95" s="28">
        <v>8785</v>
      </c>
    </row>
    <row r="96" spans="1:11" ht="11.25" customHeight="1">
      <c r="A96" s="56" t="s">
        <v>583</v>
      </c>
      <c r="B96" s="57"/>
      <c r="C96" s="29">
        <v>4388</v>
      </c>
      <c r="D96" s="29">
        <v>3263</v>
      </c>
      <c r="E96" s="29">
        <v>3490</v>
      </c>
      <c r="F96" s="29">
        <v>2751</v>
      </c>
      <c r="G96" s="29">
        <v>1892</v>
      </c>
      <c r="H96" s="29">
        <v>859</v>
      </c>
      <c r="I96" s="29">
        <v>247</v>
      </c>
      <c r="J96" s="29">
        <v>927</v>
      </c>
      <c r="K96" s="28">
        <v>17817</v>
      </c>
    </row>
    <row r="97" spans="1:11" ht="11.25" customHeight="1">
      <c r="A97" s="56" t="s">
        <v>585</v>
      </c>
      <c r="B97" s="57"/>
      <c r="C97" s="23">
        <v>4557</v>
      </c>
      <c r="D97" s="23">
        <v>3389</v>
      </c>
      <c r="E97" s="23">
        <v>3625</v>
      </c>
      <c r="F97" s="23">
        <v>2857</v>
      </c>
      <c r="G97" s="23">
        <v>1965</v>
      </c>
      <c r="H97" s="23">
        <v>892</v>
      </c>
      <c r="I97" s="23">
        <v>169</v>
      </c>
      <c r="J97" s="23">
        <v>963</v>
      </c>
      <c r="K97" s="52">
        <v>18417</v>
      </c>
    </row>
    <row r="98" spans="1:11" ht="11.25" customHeight="1">
      <c r="A98" s="56" t="s">
        <v>914</v>
      </c>
      <c r="B98" s="56"/>
      <c r="C98" s="29">
        <v>79</v>
      </c>
      <c r="D98" s="29">
        <v>56</v>
      </c>
      <c r="E98" s="29">
        <v>56</v>
      </c>
      <c r="F98" s="29">
        <v>56</v>
      </c>
      <c r="G98" s="29">
        <v>35</v>
      </c>
      <c r="H98" s="29">
        <v>35</v>
      </c>
      <c r="I98" s="29">
        <v>35</v>
      </c>
      <c r="J98" s="29">
        <v>35</v>
      </c>
      <c r="K98" s="28">
        <v>387</v>
      </c>
    </row>
    <row r="99" spans="1:11" ht="11.25" customHeight="1">
      <c r="A99" s="56" t="s">
        <v>607</v>
      </c>
      <c r="B99" s="56"/>
      <c r="C99" s="23">
        <v>153601</v>
      </c>
      <c r="D99" s="23">
        <v>68056</v>
      </c>
      <c r="E99" s="23">
        <v>72321</v>
      </c>
      <c r="F99" s="23">
        <v>2649</v>
      </c>
      <c r="G99" s="23">
        <v>38875</v>
      </c>
      <c r="H99" s="23">
        <v>0</v>
      </c>
      <c r="I99" s="23">
        <v>0</v>
      </c>
      <c r="J99" s="23">
        <v>0</v>
      </c>
      <c r="K99" s="52">
        <v>335502</v>
      </c>
    </row>
    <row r="100" spans="1:11" ht="3" customHeight="1">
      <c r="A100" s="270"/>
      <c r="B100" s="270"/>
      <c r="C100" s="17"/>
      <c r="D100" s="17"/>
      <c r="E100" s="17"/>
      <c r="F100" s="17"/>
      <c r="G100" s="17"/>
      <c r="H100" s="17"/>
      <c r="I100" s="17"/>
      <c r="J100" s="17"/>
      <c r="K100" s="16"/>
    </row>
    <row r="101" spans="1:11" ht="11.25" customHeight="1">
      <c r="A101" s="60" t="s">
        <v>886</v>
      </c>
      <c r="B101" s="60"/>
      <c r="C101" s="29"/>
      <c r="D101" s="29"/>
      <c r="E101" s="29"/>
      <c r="F101" s="29"/>
      <c r="G101" s="29"/>
      <c r="H101" s="29"/>
      <c r="I101" s="29"/>
      <c r="J101" s="29"/>
      <c r="K101" s="28"/>
    </row>
    <row r="102" spans="1:11" ht="11.25" customHeight="1">
      <c r="A102" s="306" t="s">
        <v>654</v>
      </c>
      <c r="B102" s="306"/>
      <c r="C102" s="21"/>
      <c r="D102" s="21"/>
      <c r="E102" s="21"/>
      <c r="F102" s="21"/>
      <c r="G102" s="21"/>
      <c r="H102" s="21"/>
      <c r="I102" s="21"/>
      <c r="J102" s="21"/>
      <c r="K102" s="20"/>
    </row>
    <row r="103" spans="1:11" ht="11.25" customHeight="1">
      <c r="A103" s="42" t="s">
        <v>469</v>
      </c>
      <c r="B103" s="42"/>
      <c r="C103" s="317" t="s">
        <v>319</v>
      </c>
      <c r="D103" s="315" t="s">
        <v>324</v>
      </c>
      <c r="E103" s="315" t="s">
        <v>321</v>
      </c>
      <c r="F103" s="315" t="s">
        <v>325</v>
      </c>
      <c r="G103" s="315" t="s">
        <v>322</v>
      </c>
      <c r="H103" s="315" t="s">
        <v>323</v>
      </c>
      <c r="I103" s="315" t="s">
        <v>318</v>
      </c>
      <c r="J103" s="315" t="s">
        <v>320</v>
      </c>
      <c r="K103" s="315" t="s">
        <v>648</v>
      </c>
    </row>
    <row r="104" spans="1:11" ht="11.25" customHeight="1">
      <c r="A104" s="20" t="s">
        <v>470</v>
      </c>
      <c r="B104" s="20"/>
      <c r="C104" s="318"/>
      <c r="D104" s="316"/>
      <c r="E104" s="316"/>
      <c r="F104" s="316"/>
      <c r="G104" s="316"/>
      <c r="H104" s="316"/>
      <c r="I104" s="316"/>
      <c r="J104" s="316"/>
      <c r="K104" s="316"/>
    </row>
    <row r="105" spans="1:11" s="33" customFormat="1" ht="11.25" customHeight="1">
      <c r="A105" s="193" t="s">
        <v>476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</row>
    <row r="106" spans="1:11" ht="11.25" customHeight="1">
      <c r="A106" s="22" t="s">
        <v>606</v>
      </c>
      <c r="B106" s="22"/>
      <c r="C106" s="23"/>
      <c r="D106" s="23"/>
      <c r="E106" s="23"/>
      <c r="F106" s="23"/>
      <c r="G106" s="23"/>
      <c r="H106" s="23"/>
      <c r="I106" s="23"/>
      <c r="J106" s="23"/>
      <c r="K106" s="52"/>
    </row>
    <row r="107" spans="1:11" ht="11.25" customHeight="1">
      <c r="A107" s="56" t="s">
        <v>278</v>
      </c>
      <c r="B107" s="56"/>
      <c r="C107" s="23">
        <v>6434</v>
      </c>
      <c r="D107" s="23">
        <v>5094</v>
      </c>
      <c r="E107" s="23">
        <v>5361</v>
      </c>
      <c r="F107" s="23">
        <v>4291</v>
      </c>
      <c r="G107" s="23">
        <v>2949</v>
      </c>
      <c r="H107" s="23">
        <v>1340</v>
      </c>
      <c r="I107" s="23">
        <v>141</v>
      </c>
      <c r="J107" s="23">
        <v>1212</v>
      </c>
      <c r="K107" s="52">
        <v>26822</v>
      </c>
    </row>
    <row r="108" spans="1:11" ht="11.25" customHeight="1">
      <c r="A108" s="56" t="s">
        <v>180</v>
      </c>
      <c r="B108" s="57"/>
      <c r="C108" s="23" t="s">
        <v>745</v>
      </c>
      <c r="D108" s="23" t="s">
        <v>745</v>
      </c>
      <c r="E108" s="23" t="s">
        <v>745</v>
      </c>
      <c r="F108" s="23" t="s">
        <v>745</v>
      </c>
      <c r="G108" s="23" t="s">
        <v>745</v>
      </c>
      <c r="H108" s="23" t="s">
        <v>745</v>
      </c>
      <c r="I108" s="23" t="s">
        <v>745</v>
      </c>
      <c r="J108" s="23" t="s">
        <v>745</v>
      </c>
      <c r="K108" s="52">
        <v>10000</v>
      </c>
    </row>
    <row r="109" spans="1:11" ht="11.25" customHeight="1">
      <c r="A109" s="56" t="s">
        <v>209</v>
      </c>
      <c r="B109" s="56"/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52">
        <v>0</v>
      </c>
    </row>
    <row r="110" spans="1:11" ht="11.25" customHeight="1">
      <c r="A110" s="56" t="s">
        <v>843</v>
      </c>
      <c r="B110" s="56"/>
      <c r="C110" s="23">
        <v>259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52">
        <v>259</v>
      </c>
    </row>
    <row r="111" spans="1:11" ht="11.25" customHeight="1">
      <c r="A111" s="56" t="s">
        <v>610</v>
      </c>
      <c r="B111" s="56"/>
      <c r="C111" s="29">
        <v>3311</v>
      </c>
      <c r="D111" s="29">
        <v>0</v>
      </c>
      <c r="E111" s="29">
        <v>4837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8">
        <v>8148</v>
      </c>
    </row>
    <row r="112" spans="1:11" ht="11.25" customHeight="1">
      <c r="A112" s="56" t="s">
        <v>796</v>
      </c>
      <c r="B112" s="57"/>
      <c r="C112" s="38">
        <v>0</v>
      </c>
      <c r="D112" s="29">
        <v>1170</v>
      </c>
      <c r="E112" s="29">
        <v>2903</v>
      </c>
      <c r="F112" s="29">
        <v>1197</v>
      </c>
      <c r="G112" s="29">
        <v>1980</v>
      </c>
      <c r="H112" s="29">
        <v>450</v>
      </c>
      <c r="I112" s="29">
        <v>0</v>
      </c>
      <c r="J112" s="29">
        <v>350</v>
      </c>
      <c r="K112" s="28">
        <v>8050</v>
      </c>
    </row>
    <row r="113" spans="1:11" ht="11.25" customHeight="1">
      <c r="A113" s="56" t="s">
        <v>844</v>
      </c>
      <c r="B113" s="56"/>
      <c r="C113" s="38">
        <v>0</v>
      </c>
      <c r="D113" s="29">
        <v>0</v>
      </c>
      <c r="E113" s="29">
        <v>7000</v>
      </c>
      <c r="F113" s="29">
        <v>0</v>
      </c>
      <c r="G113" s="29">
        <v>0</v>
      </c>
      <c r="H113" s="29">
        <v>0</v>
      </c>
      <c r="I113" s="23">
        <v>0</v>
      </c>
      <c r="J113" s="23">
        <v>0</v>
      </c>
      <c r="K113" s="52">
        <v>7000</v>
      </c>
    </row>
    <row r="114" spans="1:11" ht="11.25" customHeight="1">
      <c r="A114" s="56" t="s">
        <v>847</v>
      </c>
      <c r="B114" s="56"/>
      <c r="C114" s="38">
        <v>20692</v>
      </c>
      <c r="D114" s="29">
        <v>9668</v>
      </c>
      <c r="E114" s="29">
        <v>11662</v>
      </c>
      <c r="F114" s="29">
        <v>35936</v>
      </c>
      <c r="G114" s="29">
        <v>10843</v>
      </c>
      <c r="H114" s="29">
        <v>1642</v>
      </c>
      <c r="I114" s="23">
        <v>802</v>
      </c>
      <c r="J114" s="23">
        <v>500</v>
      </c>
      <c r="K114" s="52">
        <v>91745</v>
      </c>
    </row>
    <row r="115" spans="1:11" ht="11.25" customHeight="1">
      <c r="A115" s="56" t="s">
        <v>848</v>
      </c>
      <c r="B115" s="56"/>
      <c r="C115" s="29">
        <v>0</v>
      </c>
      <c r="D115" s="29">
        <v>0</v>
      </c>
      <c r="E115" s="29">
        <v>730</v>
      </c>
      <c r="F115" s="29">
        <v>0</v>
      </c>
      <c r="G115" s="29">
        <v>0</v>
      </c>
      <c r="H115" s="29">
        <v>0</v>
      </c>
      <c r="I115" s="23">
        <v>0</v>
      </c>
      <c r="J115" s="23">
        <v>0</v>
      </c>
      <c r="K115" s="52">
        <v>730</v>
      </c>
    </row>
    <row r="116" spans="1:11" ht="11.25" customHeight="1">
      <c r="A116" s="56" t="s">
        <v>849</v>
      </c>
      <c r="B116" s="56"/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19000</v>
      </c>
      <c r="I116" s="23">
        <v>0</v>
      </c>
      <c r="J116" s="23">
        <v>0</v>
      </c>
      <c r="K116" s="52">
        <v>19000</v>
      </c>
    </row>
    <row r="117" spans="1:11" ht="11.25" customHeight="1">
      <c r="A117" s="22" t="s">
        <v>285</v>
      </c>
      <c r="B117" s="22"/>
      <c r="C117" s="53">
        <v>201254</v>
      </c>
      <c r="D117" s="53">
        <v>96596</v>
      </c>
      <c r="E117" s="53">
        <v>118294</v>
      </c>
      <c r="F117" s="53">
        <v>54709</v>
      </c>
      <c r="G117" s="53">
        <v>61959</v>
      </c>
      <c r="H117" s="53">
        <v>25770</v>
      </c>
      <c r="I117" s="53">
        <v>1641</v>
      </c>
      <c r="J117" s="53">
        <v>5664</v>
      </c>
      <c r="K117" s="53">
        <v>575887</v>
      </c>
    </row>
    <row r="118" spans="1:11" ht="3" customHeight="1">
      <c r="A118" s="22"/>
      <c r="B118" s="22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1.25" customHeight="1">
      <c r="A119" s="22" t="s">
        <v>625</v>
      </c>
      <c r="B119" s="22"/>
      <c r="C119" s="29"/>
      <c r="D119" s="29"/>
      <c r="E119" s="29"/>
      <c r="F119" s="29"/>
      <c r="G119" s="29"/>
      <c r="H119" s="29"/>
      <c r="I119" s="23"/>
      <c r="J119" s="23"/>
      <c r="K119" s="52"/>
    </row>
    <row r="120" spans="1:11" ht="11.25" customHeight="1">
      <c r="A120" s="56" t="s">
        <v>626</v>
      </c>
      <c r="B120" s="56"/>
      <c r="C120" s="29">
        <v>24530</v>
      </c>
      <c r="D120" s="29">
        <v>14274</v>
      </c>
      <c r="E120" s="29">
        <v>5054</v>
      </c>
      <c r="F120" s="29">
        <v>2112</v>
      </c>
      <c r="G120" s="29">
        <v>6462</v>
      </c>
      <c r="H120" s="29">
        <v>266</v>
      </c>
      <c r="I120" s="23">
        <v>266</v>
      </c>
      <c r="J120" s="23">
        <v>266</v>
      </c>
      <c r="K120" s="52">
        <v>53230</v>
      </c>
    </row>
    <row r="121" spans="1:11" ht="11.25" customHeight="1">
      <c r="A121" s="56" t="s">
        <v>783</v>
      </c>
      <c r="B121" s="56"/>
      <c r="C121" s="29"/>
      <c r="D121" s="29"/>
      <c r="E121" s="29"/>
      <c r="F121" s="29"/>
      <c r="G121" s="29"/>
      <c r="H121" s="29"/>
      <c r="I121" s="23"/>
      <c r="J121" s="23"/>
      <c r="K121" s="52"/>
    </row>
    <row r="122" spans="1:11" ht="11.25" customHeight="1">
      <c r="A122" s="59" t="s">
        <v>784</v>
      </c>
      <c r="B122" s="56"/>
      <c r="C122" s="29">
        <v>0</v>
      </c>
      <c r="D122" s="29">
        <v>0</v>
      </c>
      <c r="E122" s="29">
        <v>0</v>
      </c>
      <c r="F122" s="29">
        <v>0</v>
      </c>
      <c r="G122" s="29">
        <v>13478</v>
      </c>
      <c r="H122" s="29">
        <v>0</v>
      </c>
      <c r="I122" s="23">
        <v>0</v>
      </c>
      <c r="J122" s="23">
        <v>0</v>
      </c>
      <c r="K122" s="52">
        <v>13478</v>
      </c>
    </row>
    <row r="123" spans="1:11" ht="11.25" customHeight="1">
      <c r="A123" s="56" t="s">
        <v>856</v>
      </c>
      <c r="B123" s="56"/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3">
        <v>0</v>
      </c>
      <c r="J123" s="23">
        <v>0</v>
      </c>
      <c r="K123" s="52">
        <v>0</v>
      </c>
    </row>
    <row r="124" spans="1:11" ht="11.25" customHeight="1">
      <c r="A124" s="22" t="s">
        <v>628</v>
      </c>
      <c r="B124" s="22"/>
      <c r="C124" s="53">
        <v>24530</v>
      </c>
      <c r="D124" s="53">
        <v>14274</v>
      </c>
      <c r="E124" s="53">
        <v>5054</v>
      </c>
      <c r="F124" s="53">
        <v>2112</v>
      </c>
      <c r="G124" s="53">
        <v>19940</v>
      </c>
      <c r="H124" s="53">
        <v>266</v>
      </c>
      <c r="I124" s="53">
        <v>266</v>
      </c>
      <c r="J124" s="53">
        <v>266</v>
      </c>
      <c r="K124" s="53">
        <v>66708</v>
      </c>
    </row>
    <row r="125" spans="1:11" ht="3" customHeight="1">
      <c r="A125" s="22"/>
      <c r="B125" s="22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1.25" customHeight="1">
      <c r="A126" s="22" t="s">
        <v>629</v>
      </c>
      <c r="B126" s="22"/>
      <c r="C126" s="29"/>
      <c r="D126" s="29"/>
      <c r="E126" s="29"/>
      <c r="F126" s="29"/>
      <c r="G126" s="29"/>
      <c r="H126" s="29"/>
      <c r="I126" s="23"/>
      <c r="J126" s="23"/>
      <c r="K126" s="52"/>
    </row>
    <row r="127" spans="1:11" ht="11.25" customHeight="1">
      <c r="A127" s="56" t="s">
        <v>284</v>
      </c>
      <c r="B127" s="56"/>
      <c r="C127" s="29"/>
      <c r="D127" s="29"/>
      <c r="E127" s="29"/>
      <c r="F127" s="29"/>
      <c r="G127" s="29"/>
      <c r="H127" s="29"/>
      <c r="I127" s="23"/>
      <c r="J127" s="23"/>
      <c r="K127" s="52"/>
    </row>
    <row r="128" spans="1:11" ht="11.25" customHeight="1">
      <c r="A128" s="63" t="s">
        <v>857</v>
      </c>
      <c r="B128" s="63"/>
      <c r="C128" s="29">
        <v>403108</v>
      </c>
      <c r="D128" s="29">
        <v>299376</v>
      </c>
      <c r="E128" s="29">
        <v>237079</v>
      </c>
      <c r="F128" s="29">
        <v>120208</v>
      </c>
      <c r="G128" s="29">
        <v>91624</v>
      </c>
      <c r="H128" s="29">
        <v>28868</v>
      </c>
      <c r="I128" s="23">
        <v>19357</v>
      </c>
      <c r="J128" s="23">
        <v>12115</v>
      </c>
      <c r="K128" s="52">
        <v>1211735</v>
      </c>
    </row>
    <row r="129" spans="1:11" ht="11.25" customHeight="1">
      <c r="A129" s="63" t="s">
        <v>858</v>
      </c>
      <c r="B129" s="63"/>
      <c r="C129" s="29">
        <v>155998</v>
      </c>
      <c r="D129" s="29">
        <v>110851</v>
      </c>
      <c r="E129" s="29">
        <v>100742</v>
      </c>
      <c r="F129" s="29">
        <v>82213</v>
      </c>
      <c r="G129" s="29">
        <v>29549</v>
      </c>
      <c r="H129" s="29">
        <v>28493</v>
      </c>
      <c r="I129" s="23">
        <v>17241</v>
      </c>
      <c r="J129" s="23">
        <v>12595</v>
      </c>
      <c r="K129" s="52">
        <v>537682</v>
      </c>
    </row>
    <row r="130" spans="1:11" ht="11.25" customHeight="1">
      <c r="A130" s="56" t="s">
        <v>631</v>
      </c>
      <c r="B130" s="56"/>
      <c r="C130" s="29">
        <v>57556</v>
      </c>
      <c r="D130" s="29">
        <v>50316</v>
      </c>
      <c r="E130" s="29">
        <v>28336</v>
      </c>
      <c r="F130" s="29">
        <v>17442</v>
      </c>
      <c r="G130" s="29">
        <v>12973</v>
      </c>
      <c r="H130" s="29">
        <v>4018</v>
      </c>
      <c r="I130" s="29">
        <v>0</v>
      </c>
      <c r="J130" s="29">
        <v>2563</v>
      </c>
      <c r="K130" s="28">
        <v>173204</v>
      </c>
    </row>
    <row r="131" spans="1:11" ht="11.25" customHeight="1">
      <c r="A131" s="56" t="s">
        <v>860</v>
      </c>
      <c r="B131" s="56"/>
      <c r="C131" s="29">
        <v>27000</v>
      </c>
      <c r="D131" s="29">
        <v>1040</v>
      </c>
      <c r="E131" s="29">
        <v>35000</v>
      </c>
      <c r="F131" s="29">
        <v>9000</v>
      </c>
      <c r="G131" s="29">
        <v>3000</v>
      </c>
      <c r="H131" s="29">
        <v>500</v>
      </c>
      <c r="I131" s="29">
        <v>0</v>
      </c>
      <c r="J131" s="29">
        <v>14000</v>
      </c>
      <c r="K131" s="28">
        <v>89540</v>
      </c>
    </row>
    <row r="132" spans="1:11" ht="11.25" customHeight="1">
      <c r="A132" s="56" t="s">
        <v>633</v>
      </c>
      <c r="B132" s="56"/>
      <c r="C132" s="29">
        <v>0</v>
      </c>
      <c r="D132" s="29">
        <v>0</v>
      </c>
      <c r="E132" s="29">
        <v>0</v>
      </c>
      <c r="F132" s="29">
        <v>650090</v>
      </c>
      <c r="G132" s="29">
        <v>0</v>
      </c>
      <c r="H132" s="29">
        <v>0</v>
      </c>
      <c r="I132" s="29">
        <v>0</v>
      </c>
      <c r="J132" s="29">
        <v>5237</v>
      </c>
      <c r="K132" s="28">
        <v>655327</v>
      </c>
    </row>
    <row r="133" spans="1:11" ht="11.25" customHeight="1">
      <c r="A133" s="56" t="s">
        <v>224</v>
      </c>
      <c r="B133" s="56"/>
      <c r="C133" s="29"/>
      <c r="D133" s="29"/>
      <c r="E133" s="29"/>
      <c r="F133" s="29"/>
      <c r="G133" s="29"/>
      <c r="H133" s="29"/>
      <c r="I133" s="29"/>
      <c r="J133" s="29"/>
      <c r="K133" s="28"/>
    </row>
    <row r="134" spans="1:11" ht="11.25" customHeight="1">
      <c r="A134" s="59" t="s">
        <v>225</v>
      </c>
      <c r="B134" s="56"/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3">
        <v>23956</v>
      </c>
      <c r="J134" s="23">
        <v>0</v>
      </c>
      <c r="K134" s="52">
        <v>23956</v>
      </c>
    </row>
    <row r="135" spans="1:11" ht="11.25" customHeight="1">
      <c r="A135" s="22" t="s">
        <v>636</v>
      </c>
      <c r="B135" s="22"/>
      <c r="C135" s="160">
        <v>643662</v>
      </c>
      <c r="D135" s="160">
        <v>461583</v>
      </c>
      <c r="E135" s="160">
        <v>401157</v>
      </c>
      <c r="F135" s="160">
        <v>878953</v>
      </c>
      <c r="G135" s="160">
        <v>137146</v>
      </c>
      <c r="H135" s="160">
        <v>61879</v>
      </c>
      <c r="I135" s="160">
        <v>60554</v>
      </c>
      <c r="J135" s="160">
        <v>46510</v>
      </c>
      <c r="K135" s="160">
        <v>2691444</v>
      </c>
    </row>
    <row r="136" spans="1:11" ht="3" customHeight="1">
      <c r="A136" s="22"/>
      <c r="B136" s="22"/>
      <c r="C136" s="160"/>
      <c r="D136" s="160"/>
      <c r="E136" s="160"/>
      <c r="F136" s="160"/>
      <c r="G136" s="160"/>
      <c r="H136" s="160"/>
      <c r="I136" s="160"/>
      <c r="J136" s="160"/>
      <c r="K136" s="160"/>
    </row>
    <row r="137" spans="1:11" ht="11.25" customHeight="1">
      <c r="A137" s="69" t="s">
        <v>637</v>
      </c>
      <c r="B137" s="69"/>
      <c r="C137" s="51">
        <v>8308514</v>
      </c>
      <c r="D137" s="51">
        <v>6087297</v>
      </c>
      <c r="E137" s="51">
        <v>4874239</v>
      </c>
      <c r="F137" s="51">
        <v>3145065</v>
      </c>
      <c r="G137" s="51">
        <v>2062152</v>
      </c>
      <c r="H137" s="51">
        <v>612873</v>
      </c>
      <c r="I137" s="51">
        <v>420253</v>
      </c>
      <c r="J137" s="51">
        <v>350000</v>
      </c>
      <c r="K137" s="51">
        <v>25870393</v>
      </c>
    </row>
    <row r="138" spans="1:11" ht="3" customHeight="1">
      <c r="A138" s="30"/>
      <c r="B138" s="30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1.25" customHeight="1">
      <c r="A139" s="60" t="s">
        <v>886</v>
      </c>
      <c r="B139" s="60"/>
      <c r="C139" s="29"/>
      <c r="D139" s="29"/>
      <c r="E139" s="29"/>
      <c r="F139" s="29"/>
      <c r="G139" s="29"/>
      <c r="H139" s="29"/>
      <c r="I139" s="29"/>
      <c r="J139" s="29"/>
      <c r="K139" s="28"/>
    </row>
    <row r="140" spans="1:11" ht="11.25" customHeight="1">
      <c r="A140" s="306" t="s">
        <v>654</v>
      </c>
      <c r="B140" s="306"/>
      <c r="C140" s="21"/>
      <c r="D140" s="21"/>
      <c r="E140" s="21"/>
      <c r="F140" s="21"/>
      <c r="G140" s="21"/>
      <c r="H140" s="21"/>
      <c r="I140" s="21"/>
      <c r="J140" s="21"/>
      <c r="K140" s="20"/>
    </row>
    <row r="141" spans="1:11" ht="11.25" customHeight="1">
      <c r="A141" s="42" t="s">
        <v>469</v>
      </c>
      <c r="B141" s="42"/>
      <c r="C141" s="317" t="s">
        <v>319</v>
      </c>
      <c r="D141" s="315" t="s">
        <v>324</v>
      </c>
      <c r="E141" s="315" t="s">
        <v>321</v>
      </c>
      <c r="F141" s="315" t="s">
        <v>325</v>
      </c>
      <c r="G141" s="315" t="s">
        <v>322</v>
      </c>
      <c r="H141" s="315" t="s">
        <v>323</v>
      </c>
      <c r="I141" s="315" t="s">
        <v>318</v>
      </c>
      <c r="J141" s="315" t="s">
        <v>320</v>
      </c>
      <c r="K141" s="315" t="s">
        <v>648</v>
      </c>
    </row>
    <row r="142" spans="1:11" ht="11.25" customHeight="1">
      <c r="A142" s="20" t="s">
        <v>470</v>
      </c>
      <c r="B142" s="20"/>
      <c r="C142" s="318"/>
      <c r="D142" s="316"/>
      <c r="E142" s="316"/>
      <c r="F142" s="316"/>
      <c r="G142" s="316"/>
      <c r="H142" s="316"/>
      <c r="I142" s="316"/>
      <c r="J142" s="316"/>
      <c r="K142" s="316"/>
    </row>
    <row r="143" spans="1:11" ht="11.25" customHeight="1">
      <c r="A143" s="284" t="s">
        <v>638</v>
      </c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1:11" ht="11.25" customHeight="1">
      <c r="A144" s="312" t="s">
        <v>553</v>
      </c>
      <c r="B144" s="64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ht="11.25" customHeight="1">
      <c r="A145" s="55" t="s">
        <v>89</v>
      </c>
      <c r="B145" s="55"/>
      <c r="C145" s="23">
        <v>198025</v>
      </c>
      <c r="D145" s="23">
        <v>142742</v>
      </c>
      <c r="E145" s="23">
        <v>121792</v>
      </c>
      <c r="F145" s="23">
        <v>57856</v>
      </c>
      <c r="G145" s="23">
        <v>44451</v>
      </c>
      <c r="H145" s="23">
        <v>19590</v>
      </c>
      <c r="I145" s="23">
        <v>9491</v>
      </c>
      <c r="J145" s="23">
        <v>7605</v>
      </c>
      <c r="K145" s="52">
        <v>601552</v>
      </c>
    </row>
    <row r="146" spans="1:11" ht="11.25" customHeight="1">
      <c r="A146" s="55" t="s">
        <v>90</v>
      </c>
      <c r="B146" s="55"/>
      <c r="C146" s="23">
        <v>88082</v>
      </c>
      <c r="D146" s="23">
        <v>69296</v>
      </c>
      <c r="E146" s="23">
        <v>47593</v>
      </c>
      <c r="F146" s="23">
        <v>25713</v>
      </c>
      <c r="G146" s="23">
        <v>20046</v>
      </c>
      <c r="H146" s="23">
        <v>5380</v>
      </c>
      <c r="I146" s="23">
        <v>5901</v>
      </c>
      <c r="J146" s="23">
        <v>7455</v>
      </c>
      <c r="K146" s="52">
        <v>269466</v>
      </c>
    </row>
    <row r="147" spans="1:11" ht="11.25" customHeight="1">
      <c r="A147" s="45" t="s">
        <v>560</v>
      </c>
      <c r="B147" s="45"/>
      <c r="C147" s="53">
        <v>286107</v>
      </c>
      <c r="D147" s="53">
        <v>212038</v>
      </c>
      <c r="E147" s="53">
        <v>169385</v>
      </c>
      <c r="F147" s="53">
        <v>83569</v>
      </c>
      <c r="G147" s="53">
        <v>64497</v>
      </c>
      <c r="H147" s="53">
        <v>24970</v>
      </c>
      <c r="I147" s="53">
        <v>15392</v>
      </c>
      <c r="J147" s="53">
        <v>15060</v>
      </c>
      <c r="K147" s="53">
        <v>871018</v>
      </c>
    </row>
    <row r="148" spans="1:11" ht="3" customHeight="1">
      <c r="A148" s="31"/>
      <c r="B148" s="31"/>
      <c r="C148" s="23"/>
      <c r="D148" s="23"/>
      <c r="E148" s="23"/>
      <c r="F148" s="23"/>
      <c r="G148" s="23"/>
      <c r="H148" s="23"/>
      <c r="I148" s="23"/>
      <c r="J148" s="23"/>
      <c r="K148" s="52"/>
    </row>
    <row r="149" spans="1:11" ht="11.25" customHeight="1">
      <c r="A149" s="22" t="s">
        <v>561</v>
      </c>
      <c r="B149" s="22"/>
      <c r="C149" s="23"/>
      <c r="D149" s="23"/>
      <c r="E149" s="23"/>
      <c r="F149" s="23"/>
      <c r="G149" s="23"/>
      <c r="H149" s="23"/>
      <c r="I149" s="23"/>
      <c r="J149" s="23"/>
      <c r="K149" s="52"/>
    </row>
    <row r="150" spans="1:11" ht="11.25" customHeight="1">
      <c r="A150" s="56" t="s">
        <v>311</v>
      </c>
      <c r="B150" s="56"/>
      <c r="C150" s="29">
        <v>178</v>
      </c>
      <c r="D150" s="29">
        <v>0</v>
      </c>
      <c r="E150" s="29">
        <v>0</v>
      </c>
      <c r="F150" s="29">
        <v>0</v>
      </c>
      <c r="G150" s="29">
        <v>51</v>
      </c>
      <c r="H150" s="29">
        <v>0</v>
      </c>
      <c r="I150" s="29">
        <v>0</v>
      </c>
      <c r="J150" s="23">
        <v>0</v>
      </c>
      <c r="K150" s="52">
        <v>229</v>
      </c>
    </row>
    <row r="151" spans="1:11" ht="11.25" customHeight="1">
      <c r="A151" s="22" t="s">
        <v>570</v>
      </c>
      <c r="B151" s="22"/>
      <c r="C151" s="53">
        <v>178</v>
      </c>
      <c r="D151" s="53">
        <v>0</v>
      </c>
      <c r="E151" s="53">
        <v>0</v>
      </c>
      <c r="F151" s="53">
        <v>0</v>
      </c>
      <c r="G151" s="53">
        <v>51</v>
      </c>
      <c r="H151" s="53">
        <v>0</v>
      </c>
      <c r="I151" s="53">
        <v>0</v>
      </c>
      <c r="J151" s="53">
        <v>0</v>
      </c>
      <c r="K151" s="53">
        <v>229</v>
      </c>
    </row>
    <row r="152" spans="1:11" ht="3" customHeight="1">
      <c r="A152" s="22"/>
      <c r="B152" s="22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1.25" customHeight="1">
      <c r="A153" s="22" t="s">
        <v>571</v>
      </c>
      <c r="B153" s="22"/>
      <c r="C153" s="26"/>
      <c r="D153" s="26"/>
      <c r="E153" s="26"/>
      <c r="F153" s="26"/>
      <c r="G153" s="26"/>
      <c r="H153" s="26"/>
      <c r="I153" s="26"/>
      <c r="J153" s="19"/>
      <c r="K153" s="3"/>
    </row>
    <row r="154" spans="1:11" ht="11.25" customHeight="1">
      <c r="A154" s="56" t="s">
        <v>102</v>
      </c>
      <c r="B154" s="56"/>
      <c r="C154" s="29">
        <v>13919</v>
      </c>
      <c r="D154" s="29">
        <v>10338</v>
      </c>
      <c r="E154" s="29">
        <v>8186</v>
      </c>
      <c r="F154" s="29">
        <v>4151</v>
      </c>
      <c r="G154" s="29">
        <v>3164</v>
      </c>
      <c r="H154" s="29">
        <v>997</v>
      </c>
      <c r="I154" s="29">
        <v>669</v>
      </c>
      <c r="J154" s="23">
        <v>418</v>
      </c>
      <c r="K154" s="52">
        <v>41842</v>
      </c>
    </row>
    <row r="155" spans="1:11" ht="11.25" customHeight="1">
      <c r="A155" s="56" t="s">
        <v>204</v>
      </c>
      <c r="B155" s="56"/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3">
        <v>0</v>
      </c>
      <c r="K155" s="52">
        <v>0</v>
      </c>
    </row>
    <row r="156" spans="1:11" ht="11.25" customHeight="1">
      <c r="A156" s="22" t="s">
        <v>578</v>
      </c>
      <c r="B156" s="22"/>
      <c r="C156" s="53">
        <v>13919</v>
      </c>
      <c r="D156" s="53">
        <v>10338</v>
      </c>
      <c r="E156" s="53">
        <v>8186</v>
      </c>
      <c r="F156" s="53">
        <v>4151</v>
      </c>
      <c r="G156" s="53">
        <v>3164</v>
      </c>
      <c r="H156" s="53">
        <v>997</v>
      </c>
      <c r="I156" s="53">
        <v>669</v>
      </c>
      <c r="J156" s="53">
        <v>418</v>
      </c>
      <c r="K156" s="53">
        <v>41842</v>
      </c>
    </row>
    <row r="157" spans="1:11" ht="3" customHeight="1">
      <c r="A157" s="22"/>
      <c r="B157" s="22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1.25" customHeight="1">
      <c r="A158" s="22" t="s">
        <v>579</v>
      </c>
      <c r="B158" s="22"/>
      <c r="C158" s="29"/>
      <c r="D158" s="29"/>
      <c r="E158" s="29"/>
      <c r="F158" s="29"/>
      <c r="G158" s="29"/>
      <c r="H158" s="29"/>
      <c r="I158" s="29"/>
      <c r="J158" s="23"/>
      <c r="K158" s="52"/>
    </row>
    <row r="159" spans="1:11" ht="11.25" customHeight="1">
      <c r="A159" s="56" t="s">
        <v>103</v>
      </c>
      <c r="B159" s="56"/>
      <c r="C159" s="23">
        <v>18759</v>
      </c>
      <c r="D159" s="23">
        <v>3838</v>
      </c>
      <c r="E159" s="23">
        <v>26637</v>
      </c>
      <c r="F159" s="23">
        <v>16740</v>
      </c>
      <c r="G159" s="23">
        <v>8804</v>
      </c>
      <c r="H159" s="23">
        <v>700</v>
      </c>
      <c r="I159" s="23">
        <v>0</v>
      </c>
      <c r="J159" s="23">
        <v>20541</v>
      </c>
      <c r="K159" s="52">
        <v>96019</v>
      </c>
    </row>
    <row r="160" spans="1:11" ht="11.25" customHeight="1">
      <c r="A160" s="56" t="s">
        <v>104</v>
      </c>
      <c r="B160" s="56"/>
      <c r="C160" s="23">
        <v>22461</v>
      </c>
      <c r="D160" s="23">
        <v>16682</v>
      </c>
      <c r="E160" s="23">
        <v>13210</v>
      </c>
      <c r="F160" s="23">
        <v>6698</v>
      </c>
      <c r="G160" s="23">
        <v>5106</v>
      </c>
      <c r="H160" s="23">
        <v>1609</v>
      </c>
      <c r="I160" s="23">
        <v>1078</v>
      </c>
      <c r="J160" s="23">
        <v>675</v>
      </c>
      <c r="K160" s="52">
        <v>67519</v>
      </c>
    </row>
    <row r="161" spans="1:11" ht="11.25" customHeight="1">
      <c r="A161" s="66" t="s">
        <v>915</v>
      </c>
      <c r="B161" s="66"/>
      <c r="C161" s="23">
        <v>249415</v>
      </c>
      <c r="D161" s="23">
        <v>185232</v>
      </c>
      <c r="E161" s="23">
        <v>146686</v>
      </c>
      <c r="F161" s="23">
        <v>74376</v>
      </c>
      <c r="G161" s="23">
        <v>56692</v>
      </c>
      <c r="H161" s="23">
        <v>22075</v>
      </c>
      <c r="I161" s="23">
        <v>17221</v>
      </c>
      <c r="J161" s="23">
        <v>13527</v>
      </c>
      <c r="K161" s="52">
        <v>765224</v>
      </c>
    </row>
    <row r="162" spans="1:11" ht="11.25" customHeight="1">
      <c r="A162" s="56" t="s">
        <v>354</v>
      </c>
      <c r="B162" s="56"/>
      <c r="C162" s="29">
        <v>1995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8">
        <v>1995</v>
      </c>
    </row>
    <row r="163" spans="1:11" ht="11.25" customHeight="1">
      <c r="A163" s="47" t="s">
        <v>105</v>
      </c>
      <c r="B163" s="47"/>
      <c r="C163" s="23">
        <v>8560</v>
      </c>
      <c r="D163" s="23">
        <v>4168</v>
      </c>
      <c r="E163" s="23">
        <v>6177</v>
      </c>
      <c r="F163" s="23">
        <v>4388</v>
      </c>
      <c r="G163" s="23">
        <v>3571</v>
      </c>
      <c r="H163" s="23">
        <v>14414</v>
      </c>
      <c r="I163" s="23">
        <v>980</v>
      </c>
      <c r="J163" s="23">
        <v>1342</v>
      </c>
      <c r="K163" s="52">
        <v>43600</v>
      </c>
    </row>
    <row r="164" spans="1:11" ht="11.25" customHeight="1">
      <c r="A164" s="47" t="s">
        <v>106</v>
      </c>
      <c r="B164" s="47"/>
      <c r="C164" s="23">
        <v>0</v>
      </c>
      <c r="D164" s="23">
        <v>2304</v>
      </c>
      <c r="E164" s="23">
        <v>0</v>
      </c>
      <c r="F164" s="23">
        <v>39</v>
      </c>
      <c r="G164" s="23">
        <v>0</v>
      </c>
      <c r="H164" s="23">
        <v>56</v>
      </c>
      <c r="I164" s="23">
        <v>0</v>
      </c>
      <c r="J164" s="23">
        <v>0</v>
      </c>
      <c r="K164" s="52">
        <v>2399</v>
      </c>
    </row>
    <row r="165" spans="1:11" ht="11.25" customHeight="1">
      <c r="A165" s="47" t="s">
        <v>753</v>
      </c>
      <c r="B165" s="47"/>
      <c r="C165" s="23">
        <v>1370</v>
      </c>
      <c r="D165" s="23">
        <v>965</v>
      </c>
      <c r="E165" s="23">
        <v>965</v>
      </c>
      <c r="F165" s="23">
        <v>550</v>
      </c>
      <c r="G165" s="23">
        <v>425</v>
      </c>
      <c r="H165" s="23">
        <v>275</v>
      </c>
      <c r="I165" s="23">
        <v>200</v>
      </c>
      <c r="J165" s="23">
        <v>250</v>
      </c>
      <c r="K165" s="52">
        <v>5000</v>
      </c>
    </row>
    <row r="166" spans="1:11" ht="11.25" customHeight="1">
      <c r="A166" s="22" t="s">
        <v>587</v>
      </c>
      <c r="B166" s="22"/>
      <c r="C166" s="53">
        <v>302560</v>
      </c>
      <c r="D166" s="53">
        <v>213189</v>
      </c>
      <c r="E166" s="53">
        <v>193675</v>
      </c>
      <c r="F166" s="53">
        <v>102791</v>
      </c>
      <c r="G166" s="53">
        <v>74598</v>
      </c>
      <c r="H166" s="53">
        <v>39129</v>
      </c>
      <c r="I166" s="53">
        <v>19479</v>
      </c>
      <c r="J166" s="53">
        <v>36335</v>
      </c>
      <c r="K166" s="53">
        <v>981756</v>
      </c>
    </row>
    <row r="167" spans="1:11" ht="3" customHeight="1">
      <c r="A167" s="22"/>
      <c r="B167" s="22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1.25" customHeight="1">
      <c r="A168" s="22" t="s">
        <v>602</v>
      </c>
      <c r="B168" s="22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1.25" customHeight="1">
      <c r="A169" s="55" t="s">
        <v>107</v>
      </c>
      <c r="B169" s="55"/>
      <c r="C169" s="29">
        <v>1104</v>
      </c>
      <c r="D169" s="29">
        <v>873</v>
      </c>
      <c r="E169" s="29">
        <v>698</v>
      </c>
      <c r="F169" s="29">
        <v>420</v>
      </c>
      <c r="G169" s="29">
        <v>832</v>
      </c>
      <c r="H169" s="29">
        <v>205</v>
      </c>
      <c r="I169" s="29">
        <v>87</v>
      </c>
      <c r="J169" s="29">
        <v>131</v>
      </c>
      <c r="K169" s="29">
        <v>4350</v>
      </c>
    </row>
    <row r="170" spans="1:11" ht="11.25" customHeight="1">
      <c r="A170" s="55" t="s">
        <v>869</v>
      </c>
      <c r="B170" s="55"/>
      <c r="C170" s="29">
        <v>300</v>
      </c>
      <c r="D170" s="29">
        <v>0</v>
      </c>
      <c r="E170" s="29">
        <v>0</v>
      </c>
      <c r="F170" s="29">
        <v>21364</v>
      </c>
      <c r="G170" s="29">
        <v>285</v>
      </c>
      <c r="H170" s="29">
        <v>2308</v>
      </c>
      <c r="I170" s="29">
        <v>0</v>
      </c>
      <c r="J170" s="29">
        <v>9743</v>
      </c>
      <c r="K170" s="29">
        <v>34000</v>
      </c>
    </row>
    <row r="171" spans="1:11" ht="11.25" customHeight="1">
      <c r="A171" s="22" t="s">
        <v>604</v>
      </c>
      <c r="B171" s="22"/>
      <c r="C171" s="53">
        <v>1404</v>
      </c>
      <c r="D171" s="53">
        <v>873</v>
      </c>
      <c r="E171" s="53">
        <v>698</v>
      </c>
      <c r="F171" s="53">
        <v>21784</v>
      </c>
      <c r="G171" s="53">
        <v>1117</v>
      </c>
      <c r="H171" s="53">
        <v>2513</v>
      </c>
      <c r="I171" s="53">
        <v>87</v>
      </c>
      <c r="J171" s="53">
        <v>9874</v>
      </c>
      <c r="K171" s="53">
        <v>38350</v>
      </c>
    </row>
    <row r="172" spans="1:11" ht="3" customHeight="1">
      <c r="A172" s="22"/>
      <c r="B172" s="22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1.25" customHeight="1">
      <c r="A173" s="22" t="s">
        <v>588</v>
      </c>
      <c r="B173" s="22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1.25" customHeight="1">
      <c r="A174" s="56" t="s">
        <v>149</v>
      </c>
      <c r="B174" s="56"/>
      <c r="C174" s="23">
        <v>15000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15000</v>
      </c>
    </row>
    <row r="175" spans="1:11" ht="11.25" customHeight="1">
      <c r="A175" s="22" t="s">
        <v>601</v>
      </c>
      <c r="B175" s="22"/>
      <c r="C175" s="72">
        <v>15000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15000</v>
      </c>
    </row>
    <row r="176" spans="1:11" ht="3" customHeight="1">
      <c r="A176" s="189"/>
      <c r="B176" s="189"/>
      <c r="C176" s="160"/>
      <c r="D176" s="160"/>
      <c r="E176" s="160"/>
      <c r="F176" s="160"/>
      <c r="G176" s="160"/>
      <c r="H176" s="160"/>
      <c r="I176" s="160"/>
      <c r="J176" s="160"/>
      <c r="K176" s="160"/>
    </row>
    <row r="177" spans="1:11" ht="11.25" customHeight="1">
      <c r="A177" s="60" t="s">
        <v>886</v>
      </c>
      <c r="B177" s="60"/>
      <c r="C177" s="29"/>
      <c r="D177" s="29"/>
      <c r="E177" s="29"/>
      <c r="F177" s="29"/>
      <c r="G177" s="29"/>
      <c r="H177" s="29"/>
      <c r="I177" s="29"/>
      <c r="J177" s="29"/>
      <c r="K177" s="28"/>
    </row>
    <row r="178" spans="1:11" ht="11.25" customHeight="1">
      <c r="A178" s="306" t="s">
        <v>654</v>
      </c>
      <c r="B178" s="306"/>
      <c r="C178" s="21"/>
      <c r="D178" s="21"/>
      <c r="E178" s="21"/>
      <c r="F178" s="21"/>
      <c r="G178" s="21"/>
      <c r="H178" s="21"/>
      <c r="I178" s="21"/>
      <c r="J178" s="21"/>
      <c r="K178" s="20"/>
    </row>
    <row r="179" spans="1:11" ht="11.25" customHeight="1">
      <c r="A179" s="42" t="s">
        <v>469</v>
      </c>
      <c r="B179" s="42"/>
      <c r="C179" s="317" t="s">
        <v>319</v>
      </c>
      <c r="D179" s="315" t="s">
        <v>324</v>
      </c>
      <c r="E179" s="315" t="s">
        <v>321</v>
      </c>
      <c r="F179" s="315" t="s">
        <v>325</v>
      </c>
      <c r="G179" s="315" t="s">
        <v>322</v>
      </c>
      <c r="H179" s="315" t="s">
        <v>323</v>
      </c>
      <c r="I179" s="315" t="s">
        <v>318</v>
      </c>
      <c r="J179" s="315" t="s">
        <v>320</v>
      </c>
      <c r="K179" s="315" t="s">
        <v>648</v>
      </c>
    </row>
    <row r="180" spans="1:11" ht="11.25" customHeight="1">
      <c r="A180" s="20" t="s">
        <v>470</v>
      </c>
      <c r="B180" s="20"/>
      <c r="C180" s="318"/>
      <c r="D180" s="316"/>
      <c r="E180" s="316"/>
      <c r="F180" s="316"/>
      <c r="G180" s="316"/>
      <c r="H180" s="316"/>
      <c r="I180" s="316"/>
      <c r="J180" s="316"/>
      <c r="K180" s="316"/>
    </row>
    <row r="181" spans="1:11" s="33" customFormat="1" ht="11.25" customHeight="1">
      <c r="A181" s="284" t="s">
        <v>638</v>
      </c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</row>
    <row r="182" spans="1:11" ht="11.25" customHeight="1">
      <c r="A182" s="45" t="s">
        <v>605</v>
      </c>
      <c r="B182" s="45"/>
      <c r="C182" s="23"/>
      <c r="D182" s="23"/>
      <c r="E182" s="23"/>
      <c r="F182" s="23"/>
      <c r="G182" s="23"/>
      <c r="H182" s="23"/>
      <c r="I182" s="23"/>
      <c r="J182" s="23"/>
      <c r="K182" s="52"/>
    </row>
    <row r="183" spans="1:11" ht="11.25" customHeight="1">
      <c r="A183" s="56" t="s">
        <v>870</v>
      </c>
      <c r="B183" s="67"/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1100</v>
      </c>
      <c r="I183" s="29">
        <v>0</v>
      </c>
      <c r="J183" s="29">
        <v>0</v>
      </c>
      <c r="K183" s="28">
        <v>1100</v>
      </c>
    </row>
    <row r="184" spans="1:11" ht="11.25" customHeight="1">
      <c r="A184" s="22" t="s">
        <v>624</v>
      </c>
      <c r="B184" s="22"/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1100</v>
      </c>
      <c r="I184" s="53">
        <v>0</v>
      </c>
      <c r="J184" s="53">
        <v>0</v>
      </c>
      <c r="K184" s="53">
        <v>1100</v>
      </c>
    </row>
    <row r="185" spans="1:11" ht="3" customHeight="1">
      <c r="A185" s="22"/>
      <c r="B185" s="22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1.25" customHeight="1">
      <c r="A186" s="22" t="s">
        <v>625</v>
      </c>
      <c r="B186" s="22"/>
      <c r="C186" s="23"/>
      <c r="D186" s="23"/>
      <c r="E186" s="23"/>
      <c r="F186" s="23"/>
      <c r="G186" s="23"/>
      <c r="H186" s="23"/>
      <c r="I186" s="23"/>
      <c r="J186" s="23"/>
      <c r="K186" s="52"/>
    </row>
    <row r="187" spans="1:11" ht="11.25" customHeight="1">
      <c r="A187" s="56" t="s">
        <v>274</v>
      </c>
      <c r="B187" s="56"/>
      <c r="C187" s="23">
        <v>762146</v>
      </c>
      <c r="D187" s="23">
        <v>324115</v>
      </c>
      <c r="E187" s="23">
        <v>731458</v>
      </c>
      <c r="F187" s="23">
        <v>272863</v>
      </c>
      <c r="G187" s="23">
        <v>145209</v>
      </c>
      <c r="H187" s="23">
        <v>59063</v>
      </c>
      <c r="I187" s="23">
        <v>30110</v>
      </c>
      <c r="J187" s="23">
        <v>57397</v>
      </c>
      <c r="K187" s="52">
        <v>2382361</v>
      </c>
    </row>
    <row r="188" spans="1:11" ht="11.25" customHeight="1">
      <c r="A188" s="56" t="s">
        <v>873</v>
      </c>
      <c r="B188" s="56"/>
      <c r="C188" s="23">
        <v>0</v>
      </c>
      <c r="D188" s="23">
        <v>15000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52">
        <v>15000</v>
      </c>
    </row>
    <row r="189" spans="1:11" ht="11.25" customHeight="1">
      <c r="A189" s="22" t="s">
        <v>628</v>
      </c>
      <c r="B189" s="22"/>
      <c r="C189" s="68">
        <v>762146</v>
      </c>
      <c r="D189" s="68">
        <v>339115</v>
      </c>
      <c r="E189" s="68">
        <v>731458</v>
      </c>
      <c r="F189" s="68">
        <v>272863</v>
      </c>
      <c r="G189" s="68">
        <v>145209</v>
      </c>
      <c r="H189" s="68">
        <v>59063</v>
      </c>
      <c r="I189" s="68">
        <v>30110</v>
      </c>
      <c r="J189" s="68">
        <v>57397</v>
      </c>
      <c r="K189" s="68">
        <v>2397361</v>
      </c>
    </row>
    <row r="190" spans="1:11" ht="3" customHeight="1">
      <c r="A190" s="22"/>
      <c r="B190" s="22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1.25" customHeight="1">
      <c r="A191" s="69" t="s">
        <v>646</v>
      </c>
      <c r="B191" s="69"/>
      <c r="C191" s="51">
        <v>1381314</v>
      </c>
      <c r="D191" s="51">
        <v>775553</v>
      </c>
      <c r="E191" s="51">
        <v>1103402</v>
      </c>
      <c r="F191" s="51">
        <v>485158</v>
      </c>
      <c r="G191" s="51">
        <v>288636</v>
      </c>
      <c r="H191" s="51">
        <v>127772</v>
      </c>
      <c r="I191" s="51">
        <v>65737</v>
      </c>
      <c r="J191" s="51">
        <v>119084</v>
      </c>
      <c r="K191" s="51">
        <v>4346656</v>
      </c>
    </row>
    <row r="192" spans="1:11" s="36" customFormat="1" ht="11.25" customHeight="1">
      <c r="A192" s="193" t="s">
        <v>647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</row>
    <row r="193" spans="1:11" ht="11.25" customHeight="1">
      <c r="A193" s="313" t="s">
        <v>649</v>
      </c>
      <c r="B193" s="70"/>
      <c r="C193" s="26"/>
      <c r="D193" s="19"/>
      <c r="E193" s="19"/>
      <c r="F193" s="19"/>
      <c r="G193" s="19"/>
      <c r="H193" s="23"/>
      <c r="I193" s="23"/>
      <c r="J193" s="23"/>
      <c r="K193" s="52"/>
    </row>
    <row r="194" spans="1:11" ht="11.25" customHeight="1">
      <c r="A194" s="31" t="s">
        <v>916</v>
      </c>
      <c r="B194" s="31"/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4647</v>
      </c>
      <c r="J194" s="23">
        <v>0</v>
      </c>
      <c r="K194" s="52">
        <v>4647</v>
      </c>
    </row>
    <row r="195" spans="1:11" ht="11.25" customHeight="1">
      <c r="A195" s="31" t="s">
        <v>276</v>
      </c>
      <c r="B195" s="31"/>
      <c r="C195" s="29">
        <v>6304</v>
      </c>
      <c r="D195" s="29">
        <v>0</v>
      </c>
      <c r="E195" s="29">
        <v>2320</v>
      </c>
      <c r="F195" s="29">
        <v>4022</v>
      </c>
      <c r="G195" s="29">
        <v>3776</v>
      </c>
      <c r="H195" s="29">
        <v>1691</v>
      </c>
      <c r="I195" s="29">
        <v>0</v>
      </c>
      <c r="J195" s="29">
        <v>2099</v>
      </c>
      <c r="K195" s="28">
        <v>20212</v>
      </c>
    </row>
    <row r="196" spans="1:11" ht="11.25" customHeight="1">
      <c r="A196" s="22" t="s">
        <v>656</v>
      </c>
      <c r="B196" s="71"/>
      <c r="C196" s="53">
        <v>6304</v>
      </c>
      <c r="D196" s="53">
        <v>0</v>
      </c>
      <c r="E196" s="53">
        <v>2320</v>
      </c>
      <c r="F196" s="53">
        <v>4022</v>
      </c>
      <c r="G196" s="53">
        <v>3776</v>
      </c>
      <c r="H196" s="53">
        <v>1691</v>
      </c>
      <c r="I196" s="53">
        <v>4647</v>
      </c>
      <c r="J196" s="53">
        <v>2099</v>
      </c>
      <c r="K196" s="53">
        <v>24859</v>
      </c>
    </row>
    <row r="197" spans="1:11" ht="3" customHeight="1">
      <c r="A197" s="41"/>
      <c r="B197" s="41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1.25" customHeight="1">
      <c r="A198" s="45" t="s">
        <v>657</v>
      </c>
      <c r="B198" s="45"/>
      <c r="C198" s="29"/>
      <c r="D198" s="29"/>
      <c r="E198" s="23"/>
      <c r="F198" s="23"/>
      <c r="G198" s="23"/>
      <c r="H198" s="23"/>
      <c r="I198" s="23"/>
      <c r="J198" s="23"/>
      <c r="K198" s="23"/>
    </row>
    <row r="199" spans="1:11" ht="11.25" customHeight="1">
      <c r="A199" s="31" t="s">
        <v>658</v>
      </c>
      <c r="B199" s="31"/>
      <c r="C199" s="23">
        <v>975</v>
      </c>
      <c r="D199" s="23">
        <v>0</v>
      </c>
      <c r="E199" s="23">
        <v>591</v>
      </c>
      <c r="F199" s="23">
        <v>184</v>
      </c>
      <c r="G199" s="23">
        <v>26</v>
      </c>
      <c r="H199" s="23">
        <v>0</v>
      </c>
      <c r="I199" s="23">
        <v>0</v>
      </c>
      <c r="J199" s="23">
        <v>0</v>
      </c>
      <c r="K199" s="23">
        <v>1776</v>
      </c>
    </row>
    <row r="200" spans="1:11" ht="11.25" customHeight="1">
      <c r="A200" s="22" t="s">
        <v>659</v>
      </c>
      <c r="B200" s="22"/>
      <c r="C200" s="53">
        <v>975</v>
      </c>
      <c r="D200" s="53">
        <v>0</v>
      </c>
      <c r="E200" s="53">
        <v>591</v>
      </c>
      <c r="F200" s="53">
        <v>184</v>
      </c>
      <c r="G200" s="53">
        <v>26</v>
      </c>
      <c r="H200" s="53">
        <v>0</v>
      </c>
      <c r="I200" s="53">
        <v>0</v>
      </c>
      <c r="J200" s="53">
        <v>0</v>
      </c>
      <c r="K200" s="53">
        <v>1776</v>
      </c>
    </row>
    <row r="201" spans="1:11" ht="3" customHeight="1">
      <c r="A201" s="31"/>
      <c r="B201" s="31"/>
      <c r="C201" s="23"/>
      <c r="D201" s="23"/>
      <c r="E201" s="23"/>
      <c r="F201" s="23"/>
      <c r="G201" s="23"/>
      <c r="H201" s="23"/>
      <c r="I201" s="23"/>
      <c r="J201" s="23"/>
      <c r="K201" s="52"/>
    </row>
    <row r="202" spans="1:11" ht="11.25" customHeight="1">
      <c r="A202" s="45" t="s">
        <v>579</v>
      </c>
      <c r="B202" s="45"/>
      <c r="C202" s="23"/>
      <c r="D202" s="23"/>
      <c r="E202" s="23"/>
      <c r="F202" s="23"/>
      <c r="G202" s="23"/>
      <c r="H202" s="23"/>
      <c r="I202" s="23"/>
      <c r="J202" s="23"/>
      <c r="K202" s="52"/>
    </row>
    <row r="203" spans="1:11" ht="11.25" customHeight="1">
      <c r="A203" s="31" t="s">
        <v>279</v>
      </c>
      <c r="B203" s="31"/>
      <c r="C203" s="23">
        <v>33520</v>
      </c>
      <c r="D203" s="23">
        <v>0</v>
      </c>
      <c r="E203" s="23">
        <v>8881</v>
      </c>
      <c r="F203" s="23">
        <v>8697</v>
      </c>
      <c r="G203" s="23">
        <v>11384</v>
      </c>
      <c r="H203" s="23">
        <v>4311</v>
      </c>
      <c r="I203" s="23">
        <v>0</v>
      </c>
      <c r="J203" s="23">
        <v>582</v>
      </c>
      <c r="K203" s="52">
        <v>67375</v>
      </c>
    </row>
    <row r="204" spans="1:11" ht="11.25" customHeight="1">
      <c r="A204" s="31" t="s">
        <v>660</v>
      </c>
      <c r="B204" s="31"/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6769</v>
      </c>
      <c r="J204" s="23">
        <v>2549</v>
      </c>
      <c r="K204" s="52">
        <v>9318</v>
      </c>
    </row>
    <row r="205" spans="1:11" ht="11.25" customHeight="1">
      <c r="A205" s="31" t="s">
        <v>661</v>
      </c>
      <c r="B205" s="31"/>
      <c r="C205" s="29">
        <v>0</v>
      </c>
      <c r="D205" s="29">
        <v>0</v>
      </c>
      <c r="E205" s="29">
        <v>0</v>
      </c>
      <c r="F205" s="29">
        <v>0</v>
      </c>
      <c r="G205" s="29">
        <v>1207</v>
      </c>
      <c r="H205" s="29">
        <v>0</v>
      </c>
      <c r="I205" s="29">
        <v>0</v>
      </c>
      <c r="J205" s="29">
        <v>0</v>
      </c>
      <c r="K205" s="28">
        <v>1207</v>
      </c>
    </row>
    <row r="206" spans="1:11" ht="11.25" customHeight="1">
      <c r="A206" s="31" t="s">
        <v>885</v>
      </c>
      <c r="B206" s="31"/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136</v>
      </c>
      <c r="K206" s="28">
        <v>136</v>
      </c>
    </row>
    <row r="207" spans="1:11" ht="11.25" customHeight="1">
      <c r="A207" s="31" t="s">
        <v>455</v>
      </c>
      <c r="B207" s="31"/>
      <c r="C207" s="23">
        <v>9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52">
        <v>9</v>
      </c>
    </row>
    <row r="208" spans="1:11" ht="11.25" customHeight="1">
      <c r="A208" s="31" t="s">
        <v>464</v>
      </c>
      <c r="B208" s="31"/>
      <c r="C208" s="23">
        <v>5191</v>
      </c>
      <c r="D208" s="23">
        <v>0</v>
      </c>
      <c r="E208" s="23">
        <v>1175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52">
        <v>6366</v>
      </c>
    </row>
    <row r="209" spans="1:11" ht="11.25" customHeight="1">
      <c r="A209" s="22" t="s">
        <v>587</v>
      </c>
      <c r="B209" s="22"/>
      <c r="C209" s="160">
        <v>38720</v>
      </c>
      <c r="D209" s="160">
        <v>0</v>
      </c>
      <c r="E209" s="160">
        <v>10056</v>
      </c>
      <c r="F209" s="160">
        <v>8697</v>
      </c>
      <c r="G209" s="160">
        <v>12591</v>
      </c>
      <c r="H209" s="160">
        <v>4311</v>
      </c>
      <c r="I209" s="160">
        <v>6769</v>
      </c>
      <c r="J209" s="160">
        <v>3267</v>
      </c>
      <c r="K209" s="160">
        <v>84411</v>
      </c>
    </row>
    <row r="210" spans="1:11" ht="3" customHeight="1">
      <c r="A210" s="189"/>
      <c r="B210" s="189"/>
      <c r="C210" s="160"/>
      <c r="D210" s="160"/>
      <c r="E210" s="160"/>
      <c r="F210" s="160"/>
      <c r="G210" s="160"/>
      <c r="H210" s="160"/>
      <c r="I210" s="160"/>
      <c r="J210" s="160"/>
      <c r="K210" s="160"/>
    </row>
    <row r="211" spans="1:11" ht="11.25" customHeight="1">
      <c r="A211" s="60" t="s">
        <v>886</v>
      </c>
      <c r="B211" s="60"/>
      <c r="C211" s="29"/>
      <c r="D211" s="29"/>
      <c r="E211" s="29"/>
      <c r="F211" s="29"/>
      <c r="G211" s="29"/>
      <c r="H211" s="29"/>
      <c r="I211" s="29"/>
      <c r="J211" s="29"/>
      <c r="K211" s="28"/>
    </row>
    <row r="212" spans="1:11" ht="11.25" customHeight="1">
      <c r="A212" s="306" t="s">
        <v>654</v>
      </c>
      <c r="B212" s="306"/>
      <c r="C212" s="21"/>
      <c r="D212" s="21"/>
      <c r="E212" s="21"/>
      <c r="F212" s="21"/>
      <c r="G212" s="21"/>
      <c r="H212" s="21"/>
      <c r="I212" s="21"/>
      <c r="J212" s="21"/>
      <c r="K212" s="20"/>
    </row>
    <row r="213" spans="1:11" ht="11.25" customHeight="1">
      <c r="A213" s="42" t="s">
        <v>469</v>
      </c>
      <c r="B213" s="42"/>
      <c r="C213" s="317" t="s">
        <v>319</v>
      </c>
      <c r="D213" s="315" t="s">
        <v>324</v>
      </c>
      <c r="E213" s="315" t="s">
        <v>321</v>
      </c>
      <c r="F213" s="315" t="s">
        <v>325</v>
      </c>
      <c r="G213" s="315" t="s">
        <v>322</v>
      </c>
      <c r="H213" s="315" t="s">
        <v>323</v>
      </c>
      <c r="I213" s="315" t="s">
        <v>318</v>
      </c>
      <c r="J213" s="315" t="s">
        <v>320</v>
      </c>
      <c r="K213" s="315" t="s">
        <v>648</v>
      </c>
    </row>
    <row r="214" spans="1:11" ht="11.25" customHeight="1">
      <c r="A214" s="20" t="s">
        <v>470</v>
      </c>
      <c r="B214" s="20"/>
      <c r="C214" s="318"/>
      <c r="D214" s="316"/>
      <c r="E214" s="316"/>
      <c r="F214" s="316"/>
      <c r="G214" s="316"/>
      <c r="H214" s="316"/>
      <c r="I214" s="316"/>
      <c r="J214" s="316"/>
      <c r="K214" s="316"/>
    </row>
    <row r="215" spans="1:11" s="33" customFormat="1" ht="11.25" customHeight="1">
      <c r="A215" s="284" t="s">
        <v>647</v>
      </c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</row>
    <row r="216" spans="1:11" ht="11.25" customHeight="1">
      <c r="A216" s="22" t="s">
        <v>605</v>
      </c>
      <c r="B216" s="22"/>
      <c r="C216" s="29"/>
      <c r="D216" s="23"/>
      <c r="E216" s="23"/>
      <c r="F216" s="23"/>
      <c r="G216" s="23"/>
      <c r="H216" s="23"/>
      <c r="I216" s="23"/>
      <c r="J216" s="23"/>
      <c r="K216" s="52"/>
    </row>
    <row r="217" spans="1:11" ht="11.25" customHeight="1">
      <c r="A217" s="31" t="s">
        <v>277</v>
      </c>
      <c r="B217" s="31"/>
      <c r="C217" s="23">
        <v>515</v>
      </c>
      <c r="D217" s="23">
        <v>549</v>
      </c>
      <c r="E217" s="23">
        <v>0</v>
      </c>
      <c r="F217" s="23">
        <v>0</v>
      </c>
      <c r="G217" s="23">
        <v>0</v>
      </c>
      <c r="H217" s="23">
        <v>6</v>
      </c>
      <c r="I217" s="23">
        <v>0</v>
      </c>
      <c r="J217" s="23">
        <v>0</v>
      </c>
      <c r="K217" s="52">
        <v>1070</v>
      </c>
    </row>
    <row r="218" spans="1:11" ht="11.25" customHeight="1">
      <c r="A218" s="22" t="s">
        <v>624</v>
      </c>
      <c r="B218" s="22"/>
      <c r="C218" s="53">
        <v>515</v>
      </c>
      <c r="D218" s="53">
        <v>549</v>
      </c>
      <c r="E218" s="53">
        <v>0</v>
      </c>
      <c r="F218" s="53">
        <v>0</v>
      </c>
      <c r="G218" s="53">
        <v>0</v>
      </c>
      <c r="H218" s="53">
        <v>6</v>
      </c>
      <c r="I218" s="53">
        <v>0</v>
      </c>
      <c r="J218" s="53">
        <v>0</v>
      </c>
      <c r="K218" s="53">
        <v>1070</v>
      </c>
    </row>
    <row r="219" spans="1:11" ht="3" customHeight="1">
      <c r="A219" s="31"/>
      <c r="B219" s="31"/>
      <c r="C219" s="23"/>
      <c r="D219" s="23"/>
      <c r="E219" s="23"/>
      <c r="F219" s="23"/>
      <c r="G219" s="23"/>
      <c r="H219" s="23"/>
      <c r="I219" s="23"/>
      <c r="J219" s="23"/>
      <c r="K219" s="52"/>
    </row>
    <row r="220" spans="1:11" ht="11.25" customHeight="1">
      <c r="A220" s="22" t="s">
        <v>625</v>
      </c>
      <c r="B220" s="22"/>
      <c r="C220" s="23"/>
      <c r="D220" s="23"/>
      <c r="E220" s="23"/>
      <c r="F220" s="23"/>
      <c r="G220" s="23"/>
      <c r="H220" s="23"/>
      <c r="I220" s="23"/>
      <c r="J220" s="23"/>
      <c r="K220" s="52"/>
    </row>
    <row r="221" spans="1:11" ht="11.25" customHeight="1">
      <c r="A221" s="31" t="s">
        <v>683</v>
      </c>
      <c r="B221" s="31"/>
      <c r="C221" s="23">
        <v>96</v>
      </c>
      <c r="D221" s="23">
        <v>96</v>
      </c>
      <c r="E221" s="23">
        <v>0</v>
      </c>
      <c r="F221" s="23">
        <v>382</v>
      </c>
      <c r="G221" s="23">
        <v>0</v>
      </c>
      <c r="H221" s="23">
        <v>0</v>
      </c>
      <c r="I221" s="23">
        <v>0</v>
      </c>
      <c r="J221" s="23">
        <v>0</v>
      </c>
      <c r="K221" s="52">
        <v>574</v>
      </c>
    </row>
    <row r="222" spans="1:11" ht="11.25" customHeight="1">
      <c r="A222" s="22" t="s">
        <v>628</v>
      </c>
      <c r="B222" s="22"/>
      <c r="C222" s="68">
        <v>96</v>
      </c>
      <c r="D222" s="68">
        <v>96</v>
      </c>
      <c r="E222" s="68">
        <v>0</v>
      </c>
      <c r="F222" s="68">
        <v>382</v>
      </c>
      <c r="G222" s="68">
        <v>0</v>
      </c>
      <c r="H222" s="68">
        <v>0</v>
      </c>
      <c r="I222" s="68">
        <v>0</v>
      </c>
      <c r="J222" s="68">
        <v>0</v>
      </c>
      <c r="K222" s="68">
        <v>574</v>
      </c>
    </row>
    <row r="223" spans="1:11" ht="3" customHeight="1">
      <c r="A223" s="22"/>
      <c r="B223" s="22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1.25" customHeight="1">
      <c r="A224" s="45" t="s">
        <v>629</v>
      </c>
      <c r="B224" s="45"/>
      <c r="C224" s="23"/>
      <c r="D224" s="23"/>
      <c r="E224" s="23"/>
      <c r="F224" s="23"/>
      <c r="G224" s="23"/>
      <c r="H224" s="23"/>
      <c r="I224" s="23"/>
      <c r="J224" s="23"/>
      <c r="K224" s="52"/>
    </row>
    <row r="225" spans="1:11" ht="11.25" customHeight="1">
      <c r="A225" s="31" t="s">
        <v>860</v>
      </c>
      <c r="B225" s="31"/>
      <c r="C225" s="23">
        <v>1497</v>
      </c>
      <c r="D225" s="23">
        <v>0</v>
      </c>
      <c r="E225" s="23">
        <v>1766</v>
      </c>
      <c r="F225" s="23">
        <v>0</v>
      </c>
      <c r="G225" s="23">
        <v>0</v>
      </c>
      <c r="H225" s="23">
        <v>0</v>
      </c>
      <c r="I225" s="23">
        <v>0</v>
      </c>
      <c r="J225" s="23">
        <v>392</v>
      </c>
      <c r="K225" s="52">
        <v>3655</v>
      </c>
    </row>
    <row r="226" spans="1:11" ht="11.25" customHeight="1">
      <c r="A226" s="45" t="s">
        <v>636</v>
      </c>
      <c r="B226" s="45"/>
      <c r="C226" s="53">
        <v>1497</v>
      </c>
      <c r="D226" s="53">
        <v>0</v>
      </c>
      <c r="E226" s="53">
        <v>1766</v>
      </c>
      <c r="F226" s="53">
        <v>0</v>
      </c>
      <c r="G226" s="53">
        <v>0</v>
      </c>
      <c r="H226" s="53">
        <v>0</v>
      </c>
      <c r="I226" s="53">
        <v>0</v>
      </c>
      <c r="J226" s="53">
        <v>392</v>
      </c>
      <c r="K226" s="53">
        <v>3655</v>
      </c>
    </row>
    <row r="227" spans="1:11" ht="3" customHeight="1">
      <c r="A227" s="45"/>
      <c r="B227" s="45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1.25" customHeight="1">
      <c r="A228" s="30" t="s">
        <v>684</v>
      </c>
      <c r="B228" s="30"/>
      <c r="C228" s="26">
        <v>48107</v>
      </c>
      <c r="D228" s="26">
        <v>645</v>
      </c>
      <c r="E228" s="26">
        <v>14733</v>
      </c>
      <c r="F228" s="26">
        <v>13285</v>
      </c>
      <c r="G228" s="26">
        <v>16393</v>
      </c>
      <c r="H228" s="26">
        <v>6008</v>
      </c>
      <c r="I228" s="26">
        <v>11416</v>
      </c>
      <c r="J228" s="26">
        <v>5758</v>
      </c>
      <c r="K228" s="26">
        <v>116345</v>
      </c>
    </row>
    <row r="229" spans="1:11" ht="11.25" customHeight="1">
      <c r="A229" s="193" t="s">
        <v>685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</row>
    <row r="230" spans="1:11" ht="11.25" customHeight="1">
      <c r="A230" s="45" t="s">
        <v>629</v>
      </c>
      <c r="B230" s="45"/>
      <c r="C230" s="19"/>
      <c r="D230" s="23"/>
      <c r="E230" s="23"/>
      <c r="F230" s="19"/>
      <c r="G230" s="19"/>
      <c r="H230" s="23"/>
      <c r="I230" s="23"/>
      <c r="J230" s="23"/>
      <c r="K230" s="52"/>
    </row>
    <row r="231" spans="1:11" ht="11.25" customHeight="1">
      <c r="A231" s="31" t="s">
        <v>860</v>
      </c>
      <c r="B231" s="31"/>
      <c r="C231" s="23">
        <v>1500</v>
      </c>
      <c r="D231" s="23">
        <v>0</v>
      </c>
      <c r="E231" s="23">
        <v>3000</v>
      </c>
      <c r="F231" s="23">
        <v>0</v>
      </c>
      <c r="G231" s="23">
        <v>0</v>
      </c>
      <c r="H231" s="23">
        <v>0</v>
      </c>
      <c r="I231" s="23">
        <v>0</v>
      </c>
      <c r="J231" s="23">
        <v>500</v>
      </c>
      <c r="K231" s="23">
        <v>5000</v>
      </c>
    </row>
    <row r="232" spans="1:11" ht="11.25" customHeight="1">
      <c r="A232" s="22" t="s">
        <v>636</v>
      </c>
      <c r="B232" s="22"/>
      <c r="C232" s="53">
        <v>1500</v>
      </c>
      <c r="D232" s="53">
        <v>0</v>
      </c>
      <c r="E232" s="53">
        <v>3000</v>
      </c>
      <c r="F232" s="53">
        <v>0</v>
      </c>
      <c r="G232" s="53">
        <v>0</v>
      </c>
      <c r="H232" s="53">
        <v>0</v>
      </c>
      <c r="I232" s="53">
        <v>0</v>
      </c>
      <c r="J232" s="53">
        <v>500</v>
      </c>
      <c r="K232" s="53">
        <v>5000</v>
      </c>
    </row>
    <row r="233" spans="1:11" ht="3" customHeight="1">
      <c r="A233" s="22"/>
      <c r="B233" s="22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1.25" customHeight="1">
      <c r="A234" s="30" t="s">
        <v>686</v>
      </c>
      <c r="B234" s="30"/>
      <c r="C234" s="26">
        <v>1500</v>
      </c>
      <c r="D234" s="26">
        <v>0</v>
      </c>
      <c r="E234" s="26">
        <v>3000</v>
      </c>
      <c r="F234" s="26">
        <v>0</v>
      </c>
      <c r="G234" s="26">
        <v>0</v>
      </c>
      <c r="H234" s="26">
        <v>0</v>
      </c>
      <c r="I234" s="26">
        <v>0</v>
      </c>
      <c r="J234" s="26">
        <v>500</v>
      </c>
      <c r="K234" s="26">
        <v>5000</v>
      </c>
    </row>
    <row r="235" spans="1:11" s="33" customFormat="1" ht="11.25" customHeight="1">
      <c r="A235" s="284" t="s">
        <v>687</v>
      </c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</row>
    <row r="236" spans="1:11" ht="11.25" customHeight="1">
      <c r="A236" s="22" t="s">
        <v>108</v>
      </c>
      <c r="B236" s="22"/>
      <c r="C236" s="23"/>
      <c r="D236" s="23"/>
      <c r="E236" s="23"/>
      <c r="F236" s="19"/>
      <c r="G236" s="19"/>
      <c r="H236" s="23"/>
      <c r="I236" s="23"/>
      <c r="J236" s="23"/>
      <c r="K236" s="52"/>
    </row>
    <row r="237" spans="1:11" ht="11.25" customHeight="1">
      <c r="A237" s="31" t="s">
        <v>917</v>
      </c>
      <c r="B237" s="31"/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6734</v>
      </c>
      <c r="J237" s="23">
        <v>0</v>
      </c>
      <c r="K237" s="52">
        <v>6734</v>
      </c>
    </row>
    <row r="238" spans="1:11" ht="11.25" customHeight="1">
      <c r="A238" s="31" t="s">
        <v>688</v>
      </c>
      <c r="B238" s="31"/>
      <c r="C238" s="23">
        <v>22702</v>
      </c>
      <c r="D238" s="23">
        <v>0</v>
      </c>
      <c r="E238" s="23">
        <v>8152</v>
      </c>
      <c r="F238" s="23">
        <v>13957</v>
      </c>
      <c r="G238" s="23">
        <v>13675</v>
      </c>
      <c r="H238" s="23">
        <v>6006</v>
      </c>
      <c r="I238" s="23">
        <v>0</v>
      </c>
      <c r="J238" s="23">
        <v>7854</v>
      </c>
      <c r="K238" s="52">
        <v>72346</v>
      </c>
    </row>
    <row r="239" spans="1:11" ht="11.25" customHeight="1">
      <c r="A239" s="22" t="s">
        <v>689</v>
      </c>
      <c r="B239" s="71"/>
      <c r="C239" s="53">
        <v>22702</v>
      </c>
      <c r="D239" s="53">
        <v>0</v>
      </c>
      <c r="E239" s="53">
        <v>8152</v>
      </c>
      <c r="F239" s="53">
        <v>13957</v>
      </c>
      <c r="G239" s="53">
        <v>13675</v>
      </c>
      <c r="H239" s="53">
        <v>6006</v>
      </c>
      <c r="I239" s="53">
        <v>6734</v>
      </c>
      <c r="J239" s="53">
        <v>7854</v>
      </c>
      <c r="K239" s="53">
        <v>79080</v>
      </c>
    </row>
    <row r="240" spans="1:11" ht="3" customHeight="1">
      <c r="A240" s="71"/>
      <c r="B240" s="71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1.25" customHeight="1">
      <c r="A241" s="22" t="s">
        <v>657</v>
      </c>
      <c r="B241" s="22"/>
      <c r="C241" s="19"/>
      <c r="D241" s="23"/>
      <c r="E241" s="23"/>
      <c r="F241" s="19"/>
      <c r="G241" s="19"/>
      <c r="H241" s="23"/>
      <c r="I241" s="23"/>
      <c r="J241" s="23"/>
      <c r="K241" s="52"/>
    </row>
    <row r="242" spans="1:11" ht="11.25" customHeight="1">
      <c r="A242" s="31" t="s">
        <v>658</v>
      </c>
      <c r="B242" s="31"/>
      <c r="C242" s="23">
        <v>2313</v>
      </c>
      <c r="D242" s="23">
        <v>0</v>
      </c>
      <c r="E242" s="23">
        <v>1310</v>
      </c>
      <c r="F242" s="23">
        <v>265</v>
      </c>
      <c r="G242" s="23">
        <v>99</v>
      </c>
      <c r="H242" s="23">
        <v>0</v>
      </c>
      <c r="I242" s="23">
        <v>0</v>
      </c>
      <c r="J242" s="23">
        <v>0</v>
      </c>
      <c r="K242" s="52">
        <v>3987</v>
      </c>
    </row>
    <row r="243" spans="1:11" ht="11.25" customHeight="1">
      <c r="A243" s="43" t="s">
        <v>659</v>
      </c>
      <c r="B243" s="43"/>
      <c r="C243" s="53">
        <v>2313</v>
      </c>
      <c r="D243" s="53">
        <v>0</v>
      </c>
      <c r="E243" s="53">
        <v>1310</v>
      </c>
      <c r="F243" s="53">
        <v>265</v>
      </c>
      <c r="G243" s="53">
        <v>99</v>
      </c>
      <c r="H243" s="53">
        <v>0</v>
      </c>
      <c r="I243" s="53">
        <v>0</v>
      </c>
      <c r="J243" s="53">
        <v>0</v>
      </c>
      <c r="K243" s="53">
        <v>3987</v>
      </c>
    </row>
    <row r="244" spans="1:11" ht="3" customHeight="1">
      <c r="A244" s="22"/>
      <c r="B244" s="22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1.25" customHeight="1">
      <c r="A245" s="60" t="s">
        <v>886</v>
      </c>
      <c r="B245" s="60"/>
      <c r="C245" s="29"/>
      <c r="D245" s="29"/>
      <c r="E245" s="29"/>
      <c r="F245" s="29"/>
      <c r="G245" s="29"/>
      <c r="H245" s="29"/>
      <c r="I245" s="29"/>
      <c r="J245" s="29"/>
      <c r="K245" s="28"/>
    </row>
    <row r="246" spans="1:11" ht="11.25" customHeight="1">
      <c r="A246" s="306" t="s">
        <v>654</v>
      </c>
      <c r="B246" s="306"/>
      <c r="C246" s="21"/>
      <c r="D246" s="21"/>
      <c r="E246" s="21"/>
      <c r="F246" s="21"/>
      <c r="G246" s="21"/>
      <c r="H246" s="21"/>
      <c r="I246" s="21"/>
      <c r="J246" s="21"/>
      <c r="K246" s="20"/>
    </row>
    <row r="247" spans="1:11" ht="11.25" customHeight="1">
      <c r="A247" s="42" t="s">
        <v>469</v>
      </c>
      <c r="B247" s="42"/>
      <c r="C247" s="317" t="s">
        <v>319</v>
      </c>
      <c r="D247" s="315" t="s">
        <v>324</v>
      </c>
      <c r="E247" s="315" t="s">
        <v>321</v>
      </c>
      <c r="F247" s="315" t="s">
        <v>325</v>
      </c>
      <c r="G247" s="315" t="s">
        <v>322</v>
      </c>
      <c r="H247" s="315" t="s">
        <v>323</v>
      </c>
      <c r="I247" s="315" t="s">
        <v>318</v>
      </c>
      <c r="J247" s="315" t="s">
        <v>320</v>
      </c>
      <c r="K247" s="315" t="s">
        <v>648</v>
      </c>
    </row>
    <row r="248" spans="1:11" ht="11.25" customHeight="1">
      <c r="A248" s="20" t="s">
        <v>470</v>
      </c>
      <c r="B248" s="20"/>
      <c r="C248" s="318"/>
      <c r="D248" s="316"/>
      <c r="E248" s="316"/>
      <c r="F248" s="316"/>
      <c r="G248" s="316"/>
      <c r="H248" s="316"/>
      <c r="I248" s="316"/>
      <c r="J248" s="316"/>
      <c r="K248" s="316"/>
    </row>
    <row r="249" spans="1:11" s="33" customFormat="1" ht="11.25" customHeight="1">
      <c r="A249" s="284" t="s">
        <v>687</v>
      </c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</row>
    <row r="250" spans="1:11" ht="11.25" customHeight="1">
      <c r="A250" s="45" t="s">
        <v>579</v>
      </c>
      <c r="B250" s="45"/>
      <c r="C250" s="19"/>
      <c r="D250" s="23"/>
      <c r="E250" s="23"/>
      <c r="F250" s="19"/>
      <c r="G250" s="19"/>
      <c r="H250" s="23"/>
      <c r="I250" s="23"/>
      <c r="J250" s="23"/>
      <c r="K250" s="52"/>
    </row>
    <row r="251" spans="1:11" ht="11.25" customHeight="1">
      <c r="A251" s="31" t="s">
        <v>690</v>
      </c>
      <c r="B251" s="31"/>
      <c r="C251" s="23">
        <v>45657</v>
      </c>
      <c r="D251" s="23">
        <v>0</v>
      </c>
      <c r="E251" s="23">
        <v>12759</v>
      </c>
      <c r="F251" s="23">
        <v>12089</v>
      </c>
      <c r="G251" s="23">
        <v>19359</v>
      </c>
      <c r="H251" s="23">
        <v>6275</v>
      </c>
      <c r="I251" s="23">
        <v>0</v>
      </c>
      <c r="J251" s="23">
        <v>1580</v>
      </c>
      <c r="K251" s="52">
        <v>97719</v>
      </c>
    </row>
    <row r="252" spans="1:11" ht="11.25" customHeight="1">
      <c r="A252" s="31" t="s">
        <v>660</v>
      </c>
      <c r="B252" s="31"/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9276</v>
      </c>
      <c r="J252" s="23">
        <v>3591</v>
      </c>
      <c r="K252" s="52">
        <v>12867</v>
      </c>
    </row>
    <row r="253" spans="1:11" ht="11.25" customHeight="1">
      <c r="A253" s="31" t="s">
        <v>661</v>
      </c>
      <c r="B253" s="31"/>
      <c r="C253" s="23">
        <v>0</v>
      </c>
      <c r="D253" s="23">
        <v>0</v>
      </c>
      <c r="E253" s="23">
        <v>0</v>
      </c>
      <c r="F253" s="23">
        <v>0</v>
      </c>
      <c r="G253" s="23">
        <v>887</v>
      </c>
      <c r="H253" s="23">
        <v>0</v>
      </c>
      <c r="I253" s="23">
        <v>0</v>
      </c>
      <c r="J253" s="23">
        <v>0</v>
      </c>
      <c r="K253" s="52">
        <v>887</v>
      </c>
    </row>
    <row r="254" spans="1:11" ht="11.25" customHeight="1">
      <c r="A254" s="31" t="s">
        <v>885</v>
      </c>
      <c r="B254" s="31"/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603</v>
      </c>
      <c r="K254" s="52">
        <v>603</v>
      </c>
    </row>
    <row r="255" spans="1:11" ht="11.25" customHeight="1">
      <c r="A255" s="31" t="s">
        <v>455</v>
      </c>
      <c r="B255" s="31"/>
      <c r="C255" s="23">
        <v>1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52">
        <v>1</v>
      </c>
    </row>
    <row r="256" spans="1:11" ht="11.25" customHeight="1">
      <c r="A256" s="31" t="s">
        <v>464</v>
      </c>
      <c r="B256" s="31"/>
      <c r="C256" s="23">
        <v>4376</v>
      </c>
      <c r="D256" s="23">
        <v>0</v>
      </c>
      <c r="E256" s="23">
        <v>1136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52">
        <v>5512</v>
      </c>
    </row>
    <row r="257" spans="1:11" ht="11.25" customHeight="1">
      <c r="A257" s="22" t="s">
        <v>587</v>
      </c>
      <c r="B257" s="22"/>
      <c r="C257" s="53">
        <v>45658</v>
      </c>
      <c r="D257" s="53">
        <v>0</v>
      </c>
      <c r="E257" s="53">
        <v>12759</v>
      </c>
      <c r="F257" s="53">
        <v>12089</v>
      </c>
      <c r="G257" s="53">
        <v>20246</v>
      </c>
      <c r="H257" s="53">
        <v>6275</v>
      </c>
      <c r="I257" s="53">
        <v>9276</v>
      </c>
      <c r="J257" s="53">
        <v>5774</v>
      </c>
      <c r="K257" s="53">
        <v>117589</v>
      </c>
    </row>
    <row r="258" spans="1:11" ht="3" customHeight="1">
      <c r="A258" s="22"/>
      <c r="B258" s="22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1.25" customHeight="1">
      <c r="A259" s="22" t="s">
        <v>605</v>
      </c>
      <c r="B259" s="22"/>
      <c r="C259" s="19"/>
      <c r="D259" s="23"/>
      <c r="E259" s="23"/>
      <c r="F259" s="19"/>
      <c r="G259" s="19"/>
      <c r="H259" s="23"/>
      <c r="I259" s="23"/>
      <c r="J259" s="23"/>
      <c r="K259" s="52"/>
    </row>
    <row r="260" spans="1:11" ht="11.25" customHeight="1">
      <c r="A260" s="24" t="s">
        <v>467</v>
      </c>
      <c r="B260" s="24"/>
      <c r="C260" s="23">
        <v>115</v>
      </c>
      <c r="D260" s="23">
        <v>119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52">
        <v>234</v>
      </c>
    </row>
    <row r="261" spans="1:11" ht="11.25" customHeight="1">
      <c r="A261" s="22" t="s">
        <v>624</v>
      </c>
      <c r="B261" s="22"/>
      <c r="C261" s="53">
        <v>115</v>
      </c>
      <c r="D261" s="53">
        <v>119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234</v>
      </c>
    </row>
    <row r="262" spans="1:11" ht="3" customHeight="1">
      <c r="A262" s="22"/>
      <c r="B262" s="22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1.25" customHeight="1">
      <c r="A263" s="22" t="s">
        <v>625</v>
      </c>
      <c r="B263" s="22"/>
      <c r="C263" s="23"/>
      <c r="D263" s="23"/>
      <c r="E263" s="23"/>
      <c r="F263" s="23"/>
      <c r="G263" s="23"/>
      <c r="H263" s="23"/>
      <c r="I263" s="23"/>
      <c r="J263" s="23"/>
      <c r="K263" s="52"/>
    </row>
    <row r="264" spans="1:99" ht="11.25" customHeight="1">
      <c r="A264" s="31" t="s">
        <v>683</v>
      </c>
      <c r="B264" s="31"/>
      <c r="C264" s="23">
        <v>19</v>
      </c>
      <c r="D264" s="23">
        <v>19</v>
      </c>
      <c r="E264" s="23">
        <v>0</v>
      </c>
      <c r="F264" s="23">
        <v>225</v>
      </c>
      <c r="G264" s="23">
        <v>0</v>
      </c>
      <c r="H264" s="23">
        <v>0</v>
      </c>
      <c r="I264" s="23">
        <v>0</v>
      </c>
      <c r="J264" s="23">
        <v>0</v>
      </c>
      <c r="K264" s="52">
        <v>263</v>
      </c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</row>
    <row r="265" spans="1:99" ht="11.25" customHeight="1">
      <c r="A265" s="22" t="s">
        <v>628</v>
      </c>
      <c r="B265" s="22"/>
      <c r="C265" s="72">
        <v>19</v>
      </c>
      <c r="D265" s="72">
        <v>19</v>
      </c>
      <c r="E265" s="72">
        <v>0</v>
      </c>
      <c r="F265" s="72">
        <v>225</v>
      </c>
      <c r="G265" s="72">
        <v>0</v>
      </c>
      <c r="H265" s="72">
        <v>0</v>
      </c>
      <c r="I265" s="72">
        <v>0</v>
      </c>
      <c r="J265" s="72">
        <v>0</v>
      </c>
      <c r="K265" s="72">
        <v>263</v>
      </c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</row>
    <row r="266" spans="1:11" ht="3" customHeight="1">
      <c r="A266" s="31"/>
      <c r="B266" s="31"/>
      <c r="C266" s="23"/>
      <c r="D266" s="23"/>
      <c r="E266" s="23"/>
      <c r="F266" s="23"/>
      <c r="G266" s="23"/>
      <c r="H266" s="23"/>
      <c r="I266" s="23"/>
      <c r="J266" s="23"/>
      <c r="K266" s="52"/>
    </row>
    <row r="267" spans="1:11" ht="11.25" customHeight="1">
      <c r="A267" s="45" t="s">
        <v>629</v>
      </c>
      <c r="B267" s="45"/>
      <c r="C267" s="23"/>
      <c r="D267" s="23"/>
      <c r="E267" s="23"/>
      <c r="F267" s="23"/>
      <c r="G267" s="23"/>
      <c r="H267" s="23"/>
      <c r="I267" s="23"/>
      <c r="J267" s="23"/>
      <c r="K267" s="52"/>
    </row>
    <row r="268" spans="1:11" ht="11.25" customHeight="1">
      <c r="A268" s="31" t="s">
        <v>860</v>
      </c>
      <c r="B268" s="31"/>
      <c r="C268" s="23">
        <v>294</v>
      </c>
      <c r="D268" s="23">
        <v>0</v>
      </c>
      <c r="E268" s="23">
        <v>2340</v>
      </c>
      <c r="F268" s="23">
        <v>0</v>
      </c>
      <c r="G268" s="23">
        <v>0</v>
      </c>
      <c r="H268" s="23">
        <v>0</v>
      </c>
      <c r="I268" s="23">
        <v>0</v>
      </c>
      <c r="J268" s="23">
        <v>45</v>
      </c>
      <c r="K268" s="52">
        <v>2679</v>
      </c>
    </row>
    <row r="269" spans="1:11" ht="11.25" customHeight="1">
      <c r="A269" s="45" t="s">
        <v>636</v>
      </c>
      <c r="B269" s="45"/>
      <c r="C269" s="53">
        <v>294</v>
      </c>
      <c r="D269" s="53">
        <v>0</v>
      </c>
      <c r="E269" s="53">
        <v>2340</v>
      </c>
      <c r="F269" s="53">
        <v>0</v>
      </c>
      <c r="G269" s="53">
        <v>0</v>
      </c>
      <c r="H269" s="53">
        <v>0</v>
      </c>
      <c r="I269" s="53">
        <v>0</v>
      </c>
      <c r="J269" s="53">
        <v>45</v>
      </c>
      <c r="K269" s="53">
        <v>2679</v>
      </c>
    </row>
    <row r="270" spans="1:11" ht="3" customHeight="1">
      <c r="A270" s="24"/>
      <c r="B270" s="24"/>
      <c r="C270" s="23"/>
      <c r="D270" s="23"/>
      <c r="E270" s="23"/>
      <c r="F270" s="23"/>
      <c r="G270" s="23"/>
      <c r="H270" s="23"/>
      <c r="I270" s="23"/>
      <c r="J270" s="23"/>
      <c r="K270" s="52"/>
    </row>
    <row r="271" spans="1:11" ht="11.25" customHeight="1">
      <c r="A271" s="69" t="s">
        <v>80</v>
      </c>
      <c r="B271" s="69"/>
      <c r="C271" s="51">
        <v>71101</v>
      </c>
      <c r="D271" s="51">
        <v>138</v>
      </c>
      <c r="E271" s="51">
        <v>24561</v>
      </c>
      <c r="F271" s="51">
        <v>26536</v>
      </c>
      <c r="G271" s="51">
        <v>34020</v>
      </c>
      <c r="H271" s="51">
        <v>12281</v>
      </c>
      <c r="I271" s="51">
        <v>16010</v>
      </c>
      <c r="J271" s="51">
        <v>13673</v>
      </c>
      <c r="K271" s="51">
        <v>203832</v>
      </c>
    </row>
    <row r="272" spans="1:11" ht="11.25" customHeight="1">
      <c r="A272" s="195" t="s">
        <v>81</v>
      </c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</row>
    <row r="273" spans="1:11" ht="11.25" customHeight="1">
      <c r="A273" s="288" t="s">
        <v>281</v>
      </c>
      <c r="B273" s="288"/>
      <c r="C273" s="288">
        <v>9689828</v>
      </c>
      <c r="D273" s="288">
        <v>6862850</v>
      </c>
      <c r="E273" s="288">
        <v>5977641</v>
      </c>
      <c r="F273" s="288">
        <v>3630223</v>
      </c>
      <c r="G273" s="288">
        <v>2350788</v>
      </c>
      <c r="H273" s="288">
        <v>740645</v>
      </c>
      <c r="I273" s="288">
        <v>485990</v>
      </c>
      <c r="J273" s="288">
        <v>469084</v>
      </c>
      <c r="K273" s="288">
        <v>30217049</v>
      </c>
    </row>
    <row r="274" spans="1:12" ht="11.25" customHeight="1">
      <c r="A274" s="30" t="s">
        <v>286</v>
      </c>
      <c r="B274" s="30"/>
      <c r="C274" s="30">
        <v>7168243</v>
      </c>
      <c r="D274" s="30">
        <v>4905714</v>
      </c>
      <c r="E274" s="30">
        <v>4454051</v>
      </c>
      <c r="F274" s="30">
        <v>2830762</v>
      </c>
      <c r="G274" s="30">
        <v>1737026</v>
      </c>
      <c r="H274" s="30">
        <v>545351</v>
      </c>
      <c r="I274" s="30">
        <v>327877</v>
      </c>
      <c r="J274" s="30">
        <v>388415</v>
      </c>
      <c r="K274" s="30">
        <v>22367439</v>
      </c>
      <c r="L274" s="52"/>
    </row>
    <row r="275" spans="1:12" ht="11.25" customHeight="1">
      <c r="A275" s="30" t="s">
        <v>282</v>
      </c>
      <c r="B275" s="30"/>
      <c r="C275" s="30">
        <v>1962479</v>
      </c>
      <c r="D275" s="30">
        <v>1546909</v>
      </c>
      <c r="E275" s="30">
        <v>1185769</v>
      </c>
      <c r="F275" s="30">
        <v>597040</v>
      </c>
      <c r="G275" s="30">
        <v>492589</v>
      </c>
      <c r="H275" s="30">
        <v>137933</v>
      </c>
      <c r="I275" s="30">
        <v>121515</v>
      </c>
      <c r="J275" s="30">
        <v>55959</v>
      </c>
      <c r="K275" s="30">
        <v>6100193</v>
      </c>
      <c r="L275" s="52"/>
    </row>
    <row r="276" spans="1:12" ht="11.25" customHeight="1">
      <c r="A276" s="30" t="s">
        <v>223</v>
      </c>
      <c r="B276" s="30"/>
      <c r="C276" s="36"/>
      <c r="D276" s="36"/>
      <c r="E276" s="36"/>
      <c r="F276" s="36"/>
      <c r="G276" s="36"/>
      <c r="H276" s="36"/>
      <c r="I276" s="36"/>
      <c r="J276" s="36"/>
      <c r="K276" s="36"/>
      <c r="L276" s="52"/>
    </row>
    <row r="277" spans="1:12" ht="11.25" customHeight="1">
      <c r="A277" s="307" t="s">
        <v>222</v>
      </c>
      <c r="B277" s="307"/>
      <c r="C277" s="69">
        <v>559106</v>
      </c>
      <c r="D277" s="69">
        <v>410227</v>
      </c>
      <c r="E277" s="69">
        <v>337821</v>
      </c>
      <c r="F277" s="69">
        <v>202421</v>
      </c>
      <c r="G277" s="69">
        <v>121173</v>
      </c>
      <c r="H277" s="69">
        <v>57361</v>
      </c>
      <c r="I277" s="69">
        <v>36598</v>
      </c>
      <c r="J277" s="69">
        <v>24710</v>
      </c>
      <c r="K277" s="69">
        <v>1749417</v>
      </c>
      <c r="L277" s="52"/>
    </row>
    <row r="278" spans="1:11" ht="11.25" customHeight="1">
      <c r="A278" s="24" t="s">
        <v>833</v>
      </c>
      <c r="B278" s="24" t="s">
        <v>294</v>
      </c>
      <c r="C278" s="24"/>
      <c r="D278" s="24"/>
      <c r="E278" s="24"/>
      <c r="F278" s="24"/>
      <c r="G278" s="24"/>
      <c r="H278" s="24"/>
      <c r="I278" s="24"/>
      <c r="K278" s="52"/>
    </row>
    <row r="279" spans="1:18" ht="11.25" customHeight="1">
      <c r="A279" s="18" t="s">
        <v>82</v>
      </c>
      <c r="B279" s="309" t="s">
        <v>801</v>
      </c>
      <c r="G279" s="74"/>
      <c r="H279" s="74"/>
      <c r="I279" s="74"/>
      <c r="J279" s="74"/>
      <c r="K279" s="74"/>
      <c r="L279" s="24"/>
      <c r="M279" s="75"/>
      <c r="N279" s="75"/>
      <c r="O279" s="75"/>
      <c r="P279" s="75"/>
      <c r="Q279" s="75"/>
      <c r="R279" s="75"/>
    </row>
    <row r="280" spans="2:18" ht="11.25" customHeight="1">
      <c r="B280" s="308" t="s">
        <v>800</v>
      </c>
      <c r="G280" s="74"/>
      <c r="H280" s="74"/>
      <c r="I280" s="74"/>
      <c r="J280" s="74"/>
      <c r="K280" s="74"/>
      <c r="L280" s="24"/>
      <c r="M280" s="75"/>
      <c r="N280" s="75"/>
      <c r="O280" s="75"/>
      <c r="P280" s="75"/>
      <c r="Q280" s="75"/>
      <c r="R280" s="75"/>
    </row>
    <row r="281" spans="1:17" ht="11.25" customHeight="1">
      <c r="A281" s="18" t="s">
        <v>83</v>
      </c>
      <c r="B281" s="18" t="s">
        <v>823</v>
      </c>
      <c r="C281" s="294"/>
      <c r="D281" s="294"/>
      <c r="E281" s="294"/>
      <c r="F281" s="294"/>
      <c r="G281" s="23"/>
      <c r="J281" s="74"/>
      <c r="K281" s="74"/>
      <c r="M281" s="319"/>
      <c r="N281" s="319"/>
      <c r="O281" s="319"/>
      <c r="P281" s="319"/>
      <c r="Q281" s="319"/>
    </row>
    <row r="282" spans="1:18" s="76" customFormat="1" ht="11.25" customHeight="1">
      <c r="A282" s="178"/>
      <c r="B282" s="178" t="s">
        <v>201</v>
      </c>
      <c r="C282" s="294"/>
      <c r="D282" s="294"/>
      <c r="E282" s="294"/>
      <c r="F282" s="294"/>
      <c r="G282" s="23"/>
      <c r="H282" s="18"/>
      <c r="I282" s="18"/>
      <c r="J282" s="74"/>
      <c r="K282" s="74"/>
      <c r="L282" s="77"/>
      <c r="M282" s="320"/>
      <c r="N282" s="320"/>
      <c r="O282" s="320"/>
      <c r="P282" s="320"/>
      <c r="Q282" s="320"/>
      <c r="R282" s="320"/>
    </row>
    <row r="283" spans="2:18" s="76" customFormat="1" ht="11.25" customHeight="1">
      <c r="B283" s="18" t="s">
        <v>824</v>
      </c>
      <c r="C283" s="294"/>
      <c r="D283" s="294"/>
      <c r="E283" s="294"/>
      <c r="F283" s="294"/>
      <c r="G283" s="23"/>
      <c r="H283" s="18"/>
      <c r="I283" s="18"/>
      <c r="J283" s="74"/>
      <c r="K283" s="74"/>
      <c r="L283" s="77"/>
      <c r="M283" s="177"/>
      <c r="N283" s="177"/>
      <c r="O283" s="177"/>
      <c r="P283" s="177"/>
      <c r="Q283" s="177"/>
      <c r="R283" s="177"/>
    </row>
    <row r="284" spans="1:18" s="76" customFormat="1" ht="11.25" customHeight="1">
      <c r="A284" s="18" t="s">
        <v>84</v>
      </c>
      <c r="B284" s="295" t="s">
        <v>825</v>
      </c>
      <c r="C284" s="294"/>
      <c r="D284" s="294"/>
      <c r="E284" s="294"/>
      <c r="F284" s="294"/>
      <c r="G284" s="23"/>
      <c r="H284" s="18"/>
      <c r="I284" s="18"/>
      <c r="J284" s="74"/>
      <c r="K284" s="74"/>
      <c r="L284" s="77"/>
      <c r="M284" s="177"/>
      <c r="N284" s="177"/>
      <c r="O284" s="177"/>
      <c r="P284" s="177"/>
      <c r="Q284" s="177"/>
      <c r="R284" s="177"/>
    </row>
    <row r="285" spans="1:18" s="76" customFormat="1" ht="11.25" customHeight="1">
      <c r="A285" s="295"/>
      <c r="B285" s="18" t="s">
        <v>826</v>
      </c>
      <c r="C285" s="294"/>
      <c r="D285" s="294"/>
      <c r="E285" s="294"/>
      <c r="F285" s="294"/>
      <c r="G285" s="23"/>
      <c r="H285" s="18"/>
      <c r="I285" s="18"/>
      <c r="J285" s="74"/>
      <c r="K285" s="74"/>
      <c r="L285" s="77"/>
      <c r="M285" s="177"/>
      <c r="N285" s="177"/>
      <c r="O285" s="177"/>
      <c r="P285" s="177"/>
      <c r="Q285" s="177"/>
      <c r="R285" s="177"/>
    </row>
    <row r="286" spans="1:18" s="76" customFormat="1" ht="11.25" customHeight="1">
      <c r="A286" s="18" t="s">
        <v>85</v>
      </c>
      <c r="B286" s="18" t="s">
        <v>877</v>
      </c>
      <c r="C286" s="294"/>
      <c r="D286" s="294"/>
      <c r="E286" s="294"/>
      <c r="F286" s="294"/>
      <c r="G286" s="23"/>
      <c r="H286" s="18"/>
      <c r="I286" s="18"/>
      <c r="J286" s="74"/>
      <c r="K286" s="74"/>
      <c r="L286" s="77"/>
      <c r="M286" s="177"/>
      <c r="N286" s="177"/>
      <c r="O286" s="177"/>
      <c r="P286" s="177"/>
      <c r="Q286" s="177"/>
      <c r="R286" s="177"/>
    </row>
    <row r="287" ht="11.25" customHeight="1">
      <c r="B287" s="18" t="s">
        <v>806</v>
      </c>
    </row>
    <row r="288" ht="11.25" customHeight="1">
      <c r="B288" s="18" t="s">
        <v>807</v>
      </c>
    </row>
    <row r="289" ht="11.25" customHeight="1">
      <c r="B289" s="18" t="s">
        <v>210</v>
      </c>
    </row>
    <row r="290" ht="11.25" customHeight="1">
      <c r="B290" s="18" t="s">
        <v>211</v>
      </c>
    </row>
    <row r="291" spans="1:7" ht="11.25" customHeight="1">
      <c r="A291" s="18" t="s">
        <v>86</v>
      </c>
      <c r="B291" s="296" t="s">
        <v>815</v>
      </c>
      <c r="G291" s="33"/>
    </row>
    <row r="292" spans="1:7" ht="11.25" customHeight="1">
      <c r="A292" s="295"/>
      <c r="B292" s="296" t="s">
        <v>793</v>
      </c>
      <c r="C292" s="74"/>
      <c r="D292" s="74"/>
      <c r="E292" s="74"/>
      <c r="F292" s="74"/>
      <c r="G292" s="293"/>
    </row>
    <row r="293" spans="1:7" ht="11.25" customHeight="1">
      <c r="A293" s="295"/>
      <c r="B293" s="295" t="s">
        <v>795</v>
      </c>
      <c r="C293" s="74"/>
      <c r="D293" s="74"/>
      <c r="E293" s="74"/>
      <c r="F293" s="74"/>
      <c r="G293" s="293"/>
    </row>
    <row r="294" spans="1:7" ht="11.25" customHeight="1">
      <c r="A294" s="295"/>
      <c r="B294" s="295" t="s">
        <v>794</v>
      </c>
      <c r="C294" s="74"/>
      <c r="D294" s="74"/>
      <c r="E294" s="74"/>
      <c r="F294" s="74"/>
      <c r="G294" s="293"/>
    </row>
    <row r="295" spans="1:11" ht="11.25" customHeight="1">
      <c r="A295" s="24" t="s">
        <v>87</v>
      </c>
      <c r="B295" s="178" t="s">
        <v>88</v>
      </c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7" ht="11.25" customHeight="1">
      <c r="A296" s="18" t="s">
        <v>651</v>
      </c>
      <c r="B296" s="18" t="s">
        <v>205</v>
      </c>
      <c r="C296" s="74"/>
      <c r="D296" s="74"/>
      <c r="E296" s="74"/>
      <c r="F296" s="74"/>
      <c r="G296" s="293"/>
    </row>
    <row r="297" spans="1:7" ht="11.25" customHeight="1">
      <c r="A297" s="178" t="s">
        <v>652</v>
      </c>
      <c r="B297" s="295" t="s">
        <v>827</v>
      </c>
      <c r="C297" s="74"/>
      <c r="D297" s="74"/>
      <c r="E297" s="74"/>
      <c r="F297" s="74"/>
      <c r="G297" s="74"/>
    </row>
    <row r="298" spans="1:7" ht="11.25" customHeight="1">
      <c r="A298" s="295"/>
      <c r="B298" s="295" t="s">
        <v>828</v>
      </c>
      <c r="C298" s="74"/>
      <c r="D298" s="74"/>
      <c r="E298" s="74"/>
      <c r="F298" s="74"/>
      <c r="G298" s="74"/>
    </row>
    <row r="299" spans="1:17" ht="11.25" customHeight="1">
      <c r="A299" s="295"/>
      <c r="B299" s="24" t="s">
        <v>829</v>
      </c>
      <c r="C299" s="24"/>
      <c r="D299" s="24"/>
      <c r="E299" s="24"/>
      <c r="F299" s="24"/>
      <c r="G299" s="24"/>
      <c r="H299" s="24"/>
      <c r="I299" s="24"/>
      <c r="J299" s="24"/>
      <c r="K299" s="24"/>
      <c r="M299" s="177"/>
      <c r="N299" s="177"/>
      <c r="O299" s="177"/>
      <c r="P299" s="177"/>
      <c r="Q299" s="177"/>
    </row>
    <row r="300" spans="1:17" ht="11.25" customHeight="1">
      <c r="A300" s="24" t="s">
        <v>760</v>
      </c>
      <c r="B300" s="178" t="s">
        <v>811</v>
      </c>
      <c r="C300" s="24"/>
      <c r="D300" s="24"/>
      <c r="E300" s="24"/>
      <c r="F300" s="24"/>
      <c r="G300" s="24"/>
      <c r="H300" s="24"/>
      <c r="I300" s="24"/>
      <c r="J300" s="24"/>
      <c r="K300" s="24"/>
      <c r="M300" s="177"/>
      <c r="N300" s="177"/>
      <c r="O300" s="177"/>
      <c r="P300" s="177"/>
      <c r="Q300" s="177"/>
    </row>
    <row r="301" spans="1:17" ht="11.25" customHeight="1">
      <c r="A301" s="178"/>
      <c r="B301" s="24" t="s">
        <v>812</v>
      </c>
      <c r="C301" s="24"/>
      <c r="D301" s="24"/>
      <c r="E301" s="24"/>
      <c r="F301" s="24"/>
      <c r="G301" s="24"/>
      <c r="H301" s="24"/>
      <c r="I301" s="24"/>
      <c r="J301" s="24"/>
      <c r="K301" s="24"/>
      <c r="M301" s="177"/>
      <c r="N301" s="177"/>
      <c r="O301" s="177"/>
      <c r="P301" s="177"/>
      <c r="Q301" s="177"/>
    </row>
    <row r="302" spans="1:2" ht="11.25" customHeight="1">
      <c r="A302" s="24"/>
      <c r="B302" s="178" t="s">
        <v>813</v>
      </c>
    </row>
    <row r="303" spans="1:2" ht="11.25" customHeight="1">
      <c r="A303" s="178" t="s">
        <v>268</v>
      </c>
      <c r="B303" s="18" t="s">
        <v>814</v>
      </c>
    </row>
    <row r="304" spans="1:2" ht="11.25" customHeight="1">
      <c r="A304" s="18" t="s">
        <v>821</v>
      </c>
      <c r="B304" s="18" t="s">
        <v>830</v>
      </c>
    </row>
    <row r="305" ht="11.25" customHeight="1">
      <c r="B305" s="18" t="s">
        <v>831</v>
      </c>
    </row>
    <row r="306" ht="11.25" customHeight="1">
      <c r="B306" s="18" t="s">
        <v>832</v>
      </c>
    </row>
    <row r="1316" ht="11.25" customHeight="1">
      <c r="A1316" s="18" t="e">
        <v>#REF!</v>
      </c>
    </row>
  </sheetData>
  <mergeCells count="74">
    <mergeCell ref="J141:J142"/>
    <mergeCell ref="K141:K142"/>
    <mergeCell ref="J37:J38"/>
    <mergeCell ref="K37:K38"/>
    <mergeCell ref="J103:J104"/>
    <mergeCell ref="K103:K104"/>
    <mergeCell ref="C141:C142"/>
    <mergeCell ref="D141:D142"/>
    <mergeCell ref="E141:E142"/>
    <mergeCell ref="F141:F142"/>
    <mergeCell ref="G141:G142"/>
    <mergeCell ref="H141:H142"/>
    <mergeCell ref="I141:I142"/>
    <mergeCell ref="I37:I38"/>
    <mergeCell ref="G103:G104"/>
    <mergeCell ref="H103:H104"/>
    <mergeCell ref="I103:I104"/>
    <mergeCell ref="D37:D38"/>
    <mergeCell ref="E37:E38"/>
    <mergeCell ref="F37:F38"/>
    <mergeCell ref="G37:G38"/>
    <mergeCell ref="K179:K180"/>
    <mergeCell ref="C213:C214"/>
    <mergeCell ref="D213:D214"/>
    <mergeCell ref="E213:E214"/>
    <mergeCell ref="F213:F214"/>
    <mergeCell ref="C179:C180"/>
    <mergeCell ref="D179:D180"/>
    <mergeCell ref="E179:E180"/>
    <mergeCell ref="F179:F180"/>
    <mergeCell ref="G179:G180"/>
    <mergeCell ref="C37:C38"/>
    <mergeCell ref="H37:H38"/>
    <mergeCell ref="M281:Q281"/>
    <mergeCell ref="M282:R282"/>
    <mergeCell ref="C67:C68"/>
    <mergeCell ref="D67:D68"/>
    <mergeCell ref="I67:I68"/>
    <mergeCell ref="J67:J68"/>
    <mergeCell ref="K67:K68"/>
    <mergeCell ref="E67:E68"/>
    <mergeCell ref="C3:C4"/>
    <mergeCell ref="D3:D4"/>
    <mergeCell ref="E3:E4"/>
    <mergeCell ref="H3:H4"/>
    <mergeCell ref="F3:F4"/>
    <mergeCell ref="I3:I4"/>
    <mergeCell ref="J3:J4"/>
    <mergeCell ref="K3:K4"/>
    <mergeCell ref="G3:G4"/>
    <mergeCell ref="F67:F68"/>
    <mergeCell ref="G67:G68"/>
    <mergeCell ref="H67:H68"/>
    <mergeCell ref="C103:C104"/>
    <mergeCell ref="D103:D104"/>
    <mergeCell ref="E103:E104"/>
    <mergeCell ref="F103:F104"/>
    <mergeCell ref="H179:H180"/>
    <mergeCell ref="I179:I180"/>
    <mergeCell ref="J179:J180"/>
    <mergeCell ref="H247:H248"/>
    <mergeCell ref="I247:I248"/>
    <mergeCell ref="J247:J248"/>
    <mergeCell ref="K213:K214"/>
    <mergeCell ref="G213:G214"/>
    <mergeCell ref="H213:H214"/>
    <mergeCell ref="I213:I214"/>
    <mergeCell ref="J213:J214"/>
    <mergeCell ref="C247:C248"/>
    <mergeCell ref="D247:D248"/>
    <mergeCell ref="K247:K248"/>
    <mergeCell ref="G247:G248"/>
    <mergeCell ref="E247:E248"/>
    <mergeCell ref="F247:F248"/>
  </mergeCells>
  <printOptions horizontalCentered="1"/>
  <pageMargins left="1.5748031496062993" right="1.5748031496062993" top="1.4566929133858268" bottom="1.4566929133858268" header="1.062992125984252" footer="1.062992125984252"/>
  <pageSetup firstPageNumber="48" useFirstPageNumber="1" horizontalDpi="600" verticalDpi="600" orientation="landscape" paperSize="9" r:id="rId1"/>
  <headerFooter alignWithMargins="0">
    <oddFooter>&amp;C&amp;P</oddFooter>
  </headerFooter>
  <rowBreaks count="8" manualBreakCount="8">
    <brk id="34" max="255" man="1"/>
    <brk id="64" max="255" man="1"/>
    <brk id="100" max="10" man="1"/>
    <brk id="138" max="10" man="1"/>
    <brk id="176" max="255" man="1"/>
    <brk id="210" max="255" man="1"/>
    <brk id="244" max="255" man="1"/>
    <brk id="2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U151"/>
  <sheetViews>
    <sheetView showGridLines="0" zoomScaleSheetLayoutView="100" workbookViewId="0" topLeftCell="A1">
      <selection activeCell="A1" sqref="A1"/>
    </sheetView>
  </sheetViews>
  <sheetFormatPr defaultColWidth="9.140625" defaultRowHeight="11.25" customHeight="1"/>
  <cols>
    <col min="1" max="1" width="2.28125" style="86" customWidth="1"/>
    <col min="2" max="2" width="74.421875" style="81" customWidth="1"/>
    <col min="3" max="7" width="6.7109375" style="81" customWidth="1"/>
    <col min="8" max="16384" width="8.00390625" style="81" customWidth="1"/>
  </cols>
  <sheetData>
    <row r="1" spans="1:7" s="78" customFormat="1" ht="12.75">
      <c r="A1" s="79" t="s">
        <v>818</v>
      </c>
      <c r="B1" s="79"/>
      <c r="C1" s="80"/>
      <c r="D1" s="80"/>
      <c r="E1" s="80"/>
      <c r="F1" s="80"/>
      <c r="G1" s="80"/>
    </row>
    <row r="2" spans="1:7" s="218" customFormat="1" ht="11.25" customHeight="1">
      <c r="A2" s="231" t="s">
        <v>470</v>
      </c>
      <c r="B2" s="231"/>
      <c r="C2" s="323" t="s">
        <v>471</v>
      </c>
      <c r="D2" s="323" t="s">
        <v>472</v>
      </c>
      <c r="E2" s="323" t="s">
        <v>473</v>
      </c>
      <c r="F2" s="323" t="s">
        <v>474</v>
      </c>
      <c r="G2" s="323" t="s">
        <v>655</v>
      </c>
    </row>
    <row r="3" spans="1:7" s="218" customFormat="1" ht="11.25" customHeight="1">
      <c r="A3" s="232"/>
      <c r="B3" s="233" t="s">
        <v>475</v>
      </c>
      <c r="C3" s="324"/>
      <c r="D3" s="324"/>
      <c r="E3" s="324"/>
      <c r="F3" s="324"/>
      <c r="G3" s="324"/>
    </row>
    <row r="4" spans="1:12" s="234" customFormat="1" ht="11.25" customHeight="1">
      <c r="A4" s="245" t="s">
        <v>112</v>
      </c>
      <c r="B4" s="245"/>
      <c r="C4" s="245"/>
      <c r="D4" s="245"/>
      <c r="E4" s="245"/>
      <c r="F4" s="245"/>
      <c r="G4" s="245"/>
      <c r="H4" s="235"/>
      <c r="I4" s="235"/>
      <c r="J4" s="235"/>
      <c r="K4" s="235"/>
      <c r="L4" s="235"/>
    </row>
    <row r="5" spans="1:7" s="218" customFormat="1" ht="11.25" customHeight="1">
      <c r="A5" s="231" t="s">
        <v>113</v>
      </c>
      <c r="B5" s="246"/>
      <c r="C5" s="227">
        <v>1489</v>
      </c>
      <c r="D5" s="227">
        <v>1529</v>
      </c>
      <c r="E5" s="227">
        <v>1558</v>
      </c>
      <c r="F5" s="227">
        <v>1601</v>
      </c>
      <c r="G5" s="227">
        <v>1646</v>
      </c>
    </row>
    <row r="6" spans="1:7" s="269" customFormat="1" ht="11.25" customHeight="1">
      <c r="A6" s="238"/>
      <c r="B6" s="237" t="s">
        <v>114</v>
      </c>
      <c r="C6" s="217"/>
      <c r="D6" s="217"/>
      <c r="E6" s="217"/>
      <c r="F6" s="217"/>
      <c r="G6" s="217"/>
    </row>
    <row r="7" spans="1:7" s="269" customFormat="1" ht="11.25" customHeight="1">
      <c r="A7" s="236" t="s">
        <v>548</v>
      </c>
      <c r="B7" s="237"/>
      <c r="C7" s="217">
        <v>45676</v>
      </c>
      <c r="D7" s="217">
        <v>40630</v>
      </c>
      <c r="E7" s="217">
        <v>42106</v>
      </c>
      <c r="F7" s="217">
        <v>42781</v>
      </c>
      <c r="G7" s="217">
        <v>43451</v>
      </c>
    </row>
    <row r="8" spans="1:7" s="269" customFormat="1" ht="11.25" customHeight="1">
      <c r="A8" s="238"/>
      <c r="B8" s="237" t="s">
        <v>115</v>
      </c>
      <c r="C8" s="217"/>
      <c r="D8" s="217"/>
      <c r="E8" s="217"/>
      <c r="F8" s="217"/>
      <c r="G8" s="217"/>
    </row>
    <row r="9" spans="1:7" s="269" customFormat="1" ht="11.25" customHeight="1">
      <c r="A9" s="239"/>
      <c r="B9" s="237" t="s">
        <v>116</v>
      </c>
      <c r="C9" s="217"/>
      <c r="D9" s="217"/>
      <c r="E9" s="217"/>
      <c r="F9" s="217"/>
      <c r="G9" s="217"/>
    </row>
    <row r="10" spans="1:7" s="218" customFormat="1" ht="11.25" customHeight="1">
      <c r="A10" s="236" t="s">
        <v>117</v>
      </c>
      <c r="B10" s="198"/>
      <c r="C10" s="217">
        <v>0</v>
      </c>
      <c r="D10" s="217">
        <v>2200</v>
      </c>
      <c r="E10" s="217">
        <v>2200</v>
      </c>
      <c r="F10" s="217">
        <v>0</v>
      </c>
      <c r="G10" s="217">
        <v>0</v>
      </c>
    </row>
    <row r="11" spans="1:7" s="218" customFormat="1" ht="11.25" customHeight="1">
      <c r="A11" s="236"/>
      <c r="B11" s="237" t="s">
        <v>295</v>
      </c>
      <c r="C11" s="217"/>
      <c r="D11" s="217"/>
      <c r="E11" s="217"/>
      <c r="F11" s="217"/>
      <c r="G11" s="217"/>
    </row>
    <row r="12" spans="1:7" s="218" customFormat="1" ht="11.25" customHeight="1">
      <c r="A12" s="236"/>
      <c r="B12" s="237" t="s">
        <v>135</v>
      </c>
      <c r="C12" s="217"/>
      <c r="D12" s="217"/>
      <c r="E12" s="217"/>
      <c r="F12" s="217"/>
      <c r="G12" s="217"/>
    </row>
    <row r="13" spans="1:7" s="218" customFormat="1" ht="11.25" customHeight="1">
      <c r="A13" s="236" t="s">
        <v>136</v>
      </c>
      <c r="B13" s="237"/>
      <c r="C13" s="217">
        <v>19847</v>
      </c>
      <c r="D13" s="217">
        <v>500</v>
      </c>
      <c r="E13" s="217">
        <v>0</v>
      </c>
      <c r="F13" s="217">
        <v>0</v>
      </c>
      <c r="G13" s="217">
        <v>0</v>
      </c>
    </row>
    <row r="14" spans="1:7" s="218" customFormat="1" ht="11.25" customHeight="1">
      <c r="A14" s="236"/>
      <c r="B14" s="240" t="s">
        <v>241</v>
      </c>
      <c r="C14" s="217"/>
      <c r="D14" s="217"/>
      <c r="E14" s="217"/>
      <c r="F14" s="217"/>
      <c r="G14" s="217"/>
    </row>
    <row r="15" spans="1:7" s="218" customFormat="1" ht="11.25" customHeight="1">
      <c r="A15" s="236"/>
      <c r="B15" s="240" t="s">
        <v>242</v>
      </c>
      <c r="C15" s="217"/>
      <c r="D15" s="217"/>
      <c r="E15" s="217"/>
      <c r="F15" s="217"/>
      <c r="G15" s="217"/>
    </row>
    <row r="16" spans="1:7" s="218" customFormat="1" ht="11.25" customHeight="1">
      <c r="A16" s="236" t="s">
        <v>599</v>
      </c>
      <c r="B16" s="198"/>
      <c r="C16" s="217">
        <v>1420</v>
      </c>
      <c r="D16" s="217">
        <v>7425</v>
      </c>
      <c r="E16" s="217">
        <v>0</v>
      </c>
      <c r="F16" s="217">
        <v>0</v>
      </c>
      <c r="G16" s="217">
        <v>0</v>
      </c>
    </row>
    <row r="17" spans="1:7" s="218" customFormat="1" ht="11.25" customHeight="1">
      <c r="A17" s="236"/>
      <c r="B17" s="198" t="s">
        <v>137</v>
      </c>
      <c r="C17" s="217"/>
      <c r="D17" s="217"/>
      <c r="E17" s="217"/>
      <c r="F17" s="217"/>
      <c r="G17" s="217"/>
    </row>
    <row r="18" spans="1:7" s="218" customFormat="1" ht="11.25" customHeight="1">
      <c r="A18" s="236" t="s">
        <v>637</v>
      </c>
      <c r="B18" s="236"/>
      <c r="C18" s="231">
        <v>68432</v>
      </c>
      <c r="D18" s="231">
        <v>52284</v>
      </c>
      <c r="E18" s="231">
        <v>45864</v>
      </c>
      <c r="F18" s="231">
        <v>44382</v>
      </c>
      <c r="G18" s="231">
        <v>45097</v>
      </c>
    </row>
    <row r="19" spans="1:7" s="218" customFormat="1" ht="3" customHeight="1">
      <c r="A19" s="231"/>
      <c r="B19" s="231"/>
      <c r="C19" s="231"/>
      <c r="D19" s="231"/>
      <c r="E19" s="231"/>
      <c r="F19" s="231"/>
      <c r="G19" s="231"/>
    </row>
    <row r="20" spans="1:7" s="234" customFormat="1" ht="12.75" customHeight="1">
      <c r="A20" s="303" t="s">
        <v>819</v>
      </c>
      <c r="B20" s="304"/>
      <c r="C20" s="305"/>
      <c r="D20" s="305"/>
      <c r="E20" s="305"/>
      <c r="F20" s="305"/>
      <c r="G20" s="305"/>
    </row>
    <row r="21" spans="1:255" s="218" customFormat="1" ht="11.25" customHeight="1">
      <c r="A21" s="236" t="s">
        <v>470</v>
      </c>
      <c r="B21" s="236"/>
      <c r="C21" s="325" t="s">
        <v>471</v>
      </c>
      <c r="D21" s="325" t="s">
        <v>472</v>
      </c>
      <c r="E21" s="325" t="s">
        <v>473</v>
      </c>
      <c r="F21" s="325" t="s">
        <v>474</v>
      </c>
      <c r="G21" s="325" t="s">
        <v>655</v>
      </c>
      <c r="IU21" s="217"/>
    </row>
    <row r="22" spans="1:255" s="218" customFormat="1" ht="11.25" customHeight="1">
      <c r="A22" s="232"/>
      <c r="B22" s="233" t="s">
        <v>475</v>
      </c>
      <c r="C22" s="324"/>
      <c r="D22" s="324"/>
      <c r="E22" s="324"/>
      <c r="F22" s="324"/>
      <c r="G22" s="324"/>
      <c r="IU22" s="217"/>
    </row>
    <row r="23" spans="1:255" s="218" customFormat="1" ht="11.25" customHeight="1">
      <c r="A23" s="302" t="s">
        <v>141</v>
      </c>
      <c r="B23" s="302"/>
      <c r="C23" s="302"/>
      <c r="D23" s="302"/>
      <c r="E23" s="302"/>
      <c r="F23" s="302"/>
      <c r="G23" s="302"/>
      <c r="IU23" s="217"/>
    </row>
    <row r="24" spans="1:7" s="218" customFormat="1" ht="11.25" customHeight="1">
      <c r="A24" s="236" t="s">
        <v>296</v>
      </c>
      <c r="B24" s="198"/>
      <c r="C24" s="217">
        <v>303030</v>
      </c>
      <c r="D24" s="217">
        <v>496140</v>
      </c>
      <c r="E24" s="217">
        <v>515100</v>
      </c>
      <c r="F24" s="217">
        <v>0</v>
      </c>
      <c r="G24" s="217">
        <v>0</v>
      </c>
    </row>
    <row r="25" spans="1:7" s="218" customFormat="1" ht="11.25" customHeight="1">
      <c r="A25" s="236"/>
      <c r="B25" s="240" t="s">
        <v>253</v>
      </c>
      <c r="C25" s="217"/>
      <c r="D25" s="217"/>
      <c r="E25" s="217"/>
      <c r="F25" s="217"/>
      <c r="G25" s="217"/>
    </row>
    <row r="26" spans="1:7" s="218" customFormat="1" ht="11.25" customHeight="1">
      <c r="A26" s="236"/>
      <c r="B26" s="240" t="s">
        <v>252</v>
      </c>
      <c r="C26" s="217"/>
      <c r="D26" s="217"/>
      <c r="E26" s="217"/>
      <c r="F26" s="217"/>
      <c r="G26" s="217"/>
    </row>
    <row r="27" spans="1:7" s="218" customFormat="1" ht="11.25" customHeight="1">
      <c r="A27" s="236"/>
      <c r="B27" s="240" t="s">
        <v>186</v>
      </c>
      <c r="C27" s="217"/>
      <c r="D27" s="217"/>
      <c r="E27" s="217"/>
      <c r="F27" s="217"/>
      <c r="G27" s="217"/>
    </row>
    <row r="28" spans="1:7" s="218" customFormat="1" ht="11.25" customHeight="1">
      <c r="A28" s="236" t="s">
        <v>148</v>
      </c>
      <c r="B28" s="241"/>
      <c r="C28" s="217">
        <v>0</v>
      </c>
      <c r="D28" s="217">
        <v>1800</v>
      </c>
      <c r="E28" s="217">
        <v>0</v>
      </c>
      <c r="F28" s="217">
        <v>0</v>
      </c>
      <c r="G28" s="217">
        <v>0</v>
      </c>
    </row>
    <row r="29" spans="1:7" s="218" customFormat="1" ht="11.25" customHeight="1">
      <c r="A29" s="236"/>
      <c r="B29" s="274" t="s">
        <v>243</v>
      </c>
      <c r="C29" s="217"/>
      <c r="D29" s="217"/>
      <c r="E29" s="217"/>
      <c r="F29" s="217"/>
      <c r="G29" s="217"/>
    </row>
    <row r="30" spans="1:7" s="218" customFormat="1" ht="11.25" customHeight="1">
      <c r="A30" s="236"/>
      <c r="B30" s="274" t="s">
        <v>244</v>
      </c>
      <c r="C30" s="217"/>
      <c r="D30" s="217"/>
      <c r="E30" s="217"/>
      <c r="F30" s="217"/>
      <c r="G30" s="217"/>
    </row>
    <row r="31" spans="1:7" s="218" customFormat="1" ht="11.25" customHeight="1">
      <c r="A31" s="236"/>
      <c r="B31" s="274" t="s">
        <v>245</v>
      </c>
      <c r="C31" s="217"/>
      <c r="D31" s="217"/>
      <c r="E31" s="217"/>
      <c r="F31" s="217"/>
      <c r="G31" s="217"/>
    </row>
    <row r="32" spans="1:7" s="218" customFormat="1" ht="11.25" customHeight="1">
      <c r="A32" s="236"/>
      <c r="B32" s="301" t="s">
        <v>246</v>
      </c>
      <c r="C32" s="217"/>
      <c r="D32" s="217"/>
      <c r="E32" s="217"/>
      <c r="F32" s="217"/>
      <c r="G32" s="217"/>
    </row>
    <row r="33" spans="1:7" s="218" customFormat="1" ht="11.25" customHeight="1">
      <c r="A33" s="236" t="s">
        <v>142</v>
      </c>
      <c r="B33" s="198"/>
      <c r="C33" s="217">
        <v>0</v>
      </c>
      <c r="D33" s="217">
        <v>1450</v>
      </c>
      <c r="E33" s="217">
        <v>0</v>
      </c>
      <c r="F33" s="217">
        <v>0</v>
      </c>
      <c r="G33" s="217">
        <v>0</v>
      </c>
    </row>
    <row r="34" spans="1:7" s="220" customFormat="1" ht="11.25" customHeight="1">
      <c r="A34" s="236"/>
      <c r="B34" s="237" t="s">
        <v>143</v>
      </c>
      <c r="C34" s="217"/>
      <c r="D34" s="217"/>
      <c r="E34" s="217"/>
      <c r="F34" s="217"/>
      <c r="G34" s="217"/>
    </row>
    <row r="35" spans="1:7" s="220" customFormat="1" ht="11.25" customHeight="1">
      <c r="A35" s="236"/>
      <c r="B35" s="198" t="s">
        <v>549</v>
      </c>
      <c r="C35" s="217"/>
      <c r="D35" s="217"/>
      <c r="E35" s="217"/>
      <c r="F35" s="217"/>
      <c r="G35" s="217"/>
    </row>
    <row r="36" spans="1:7" s="220" customFormat="1" ht="11.25" customHeight="1">
      <c r="A36" s="236"/>
      <c r="B36" s="218" t="s">
        <v>144</v>
      </c>
      <c r="C36" s="217"/>
      <c r="D36" s="217"/>
      <c r="E36" s="217"/>
      <c r="F36" s="217"/>
      <c r="G36" s="217"/>
    </row>
    <row r="37" spans="1:7" s="218" customFormat="1" ht="11.25" customHeight="1">
      <c r="A37" s="30" t="s">
        <v>297</v>
      </c>
      <c r="B37" s="242"/>
      <c r="C37" s="46">
        <v>200</v>
      </c>
      <c r="D37" s="46">
        <v>0</v>
      </c>
      <c r="E37" s="46">
        <v>0</v>
      </c>
      <c r="F37" s="46">
        <v>0</v>
      </c>
      <c r="G37" s="46">
        <v>0</v>
      </c>
    </row>
    <row r="38" spans="1:7" s="218" customFormat="1" ht="11.25" customHeight="1">
      <c r="A38" s="30"/>
      <c r="B38" s="242" t="s">
        <v>145</v>
      </c>
      <c r="C38" s="46"/>
      <c r="D38" s="46"/>
      <c r="E38" s="46"/>
      <c r="F38" s="46"/>
      <c r="G38" s="46"/>
    </row>
    <row r="39" spans="1:7" s="218" customFormat="1" ht="11.25" customHeight="1">
      <c r="A39" s="30"/>
      <c r="B39" s="242" t="s">
        <v>146</v>
      </c>
      <c r="C39" s="46"/>
      <c r="D39" s="46"/>
      <c r="E39" s="46"/>
      <c r="F39" s="46"/>
      <c r="G39" s="46"/>
    </row>
    <row r="40" spans="1:7" s="218" customFormat="1" ht="11.25" customHeight="1">
      <c r="A40" s="30" t="s">
        <v>301</v>
      </c>
      <c r="B40" s="242"/>
      <c r="C40" s="46">
        <v>667</v>
      </c>
      <c r="D40" s="46">
        <v>900</v>
      </c>
      <c r="E40" s="46">
        <v>0</v>
      </c>
      <c r="F40" s="46">
        <v>0</v>
      </c>
      <c r="G40" s="46">
        <v>0</v>
      </c>
    </row>
    <row r="41" spans="1:7" s="218" customFormat="1" ht="11.25" customHeight="1">
      <c r="A41" s="30"/>
      <c r="B41" s="242" t="s">
        <v>239</v>
      </c>
      <c r="C41" s="46"/>
      <c r="D41" s="46"/>
      <c r="E41" s="46"/>
      <c r="F41" s="46"/>
      <c r="G41" s="46"/>
    </row>
    <row r="42" spans="1:7" s="218" customFormat="1" ht="11.25" customHeight="1">
      <c r="A42" s="30"/>
      <c r="B42" s="242" t="s">
        <v>298</v>
      </c>
      <c r="C42" s="46"/>
      <c r="D42" s="46"/>
      <c r="E42" s="46"/>
      <c r="F42" s="46"/>
      <c r="G42" s="46"/>
    </row>
    <row r="43" spans="1:7" s="218" customFormat="1" ht="11.25" customHeight="1">
      <c r="A43" s="30" t="s">
        <v>147</v>
      </c>
      <c r="B43" s="242"/>
      <c r="C43" s="46">
        <v>0</v>
      </c>
      <c r="D43" s="46">
        <v>1000</v>
      </c>
      <c r="E43" s="46">
        <v>12000</v>
      </c>
      <c r="F43" s="46">
        <v>2000</v>
      </c>
      <c r="G43" s="46">
        <v>0</v>
      </c>
    </row>
    <row r="44" spans="1:7" s="218" customFormat="1" ht="11.25" customHeight="1">
      <c r="A44" s="30"/>
      <c r="B44" s="242" t="s">
        <v>151</v>
      </c>
      <c r="C44" s="46"/>
      <c r="D44" s="46"/>
      <c r="E44" s="46"/>
      <c r="F44" s="46"/>
      <c r="G44" s="46"/>
    </row>
    <row r="45" spans="1:7" s="218" customFormat="1" ht="11.25" customHeight="1">
      <c r="A45" s="30"/>
      <c r="B45" s="242" t="s">
        <v>152</v>
      </c>
      <c r="C45" s="46"/>
      <c r="D45" s="46"/>
      <c r="E45" s="46"/>
      <c r="F45" s="46"/>
      <c r="G45" s="46"/>
    </row>
    <row r="46" spans="1:7" s="218" customFormat="1" ht="11.25" customHeight="1">
      <c r="A46" s="30" t="s">
        <v>153</v>
      </c>
      <c r="C46" s="46">
        <v>2000</v>
      </c>
      <c r="D46" s="46">
        <v>3000</v>
      </c>
      <c r="E46" s="46">
        <v>20000</v>
      </c>
      <c r="F46" s="46">
        <v>0</v>
      </c>
      <c r="G46" s="46">
        <v>0</v>
      </c>
    </row>
    <row r="47" spans="1:7" s="218" customFormat="1" ht="11.25" customHeight="1">
      <c r="A47" s="30"/>
      <c r="B47" s="218" t="s">
        <v>154</v>
      </c>
      <c r="C47" s="46"/>
      <c r="D47" s="46"/>
      <c r="E47" s="46"/>
      <c r="F47" s="46"/>
      <c r="G47" s="46"/>
    </row>
    <row r="48" spans="1:2" s="218" customFormat="1" ht="11.25" customHeight="1">
      <c r="A48" s="243"/>
      <c r="B48" s="242" t="s">
        <v>240</v>
      </c>
    </row>
    <row r="49" spans="1:7" s="218" customFormat="1" ht="11.25" customHeight="1">
      <c r="A49" s="236" t="s">
        <v>646</v>
      </c>
      <c r="B49" s="236"/>
      <c r="C49" s="244">
        <v>305897</v>
      </c>
      <c r="D49" s="244">
        <v>504290</v>
      </c>
      <c r="E49" s="244">
        <v>547100</v>
      </c>
      <c r="F49" s="244">
        <v>2000</v>
      </c>
      <c r="G49" s="244">
        <v>0</v>
      </c>
    </row>
    <row r="50" spans="1:7" s="218" customFormat="1" ht="11.25" customHeight="1">
      <c r="A50" s="244" t="s">
        <v>155</v>
      </c>
      <c r="B50" s="244"/>
      <c r="C50" s="244">
        <v>374329</v>
      </c>
      <c r="D50" s="244">
        <v>556574</v>
      </c>
      <c r="E50" s="244">
        <v>592964</v>
      </c>
      <c r="F50" s="244">
        <v>46382</v>
      </c>
      <c r="G50" s="244">
        <v>45097</v>
      </c>
    </row>
    <row r="51" spans="1:7" ht="11.25" customHeight="1">
      <c r="A51" s="220" t="s">
        <v>82</v>
      </c>
      <c r="B51" s="311" t="s">
        <v>816</v>
      </c>
      <c r="C51" s="218"/>
      <c r="D51" s="218"/>
      <c r="E51" s="218"/>
      <c r="F51" s="218"/>
      <c r="G51" s="218"/>
    </row>
    <row r="52" spans="1:7" ht="11.25" customHeight="1">
      <c r="A52" s="243"/>
      <c r="B52" s="311" t="s">
        <v>299</v>
      </c>
      <c r="C52" s="218"/>
      <c r="D52" s="218"/>
      <c r="E52" s="218"/>
      <c r="F52" s="218"/>
      <c r="G52" s="218"/>
    </row>
    <row r="74" s="84" customFormat="1" ht="11.25" customHeight="1">
      <c r="A74" s="277"/>
    </row>
    <row r="101" spans="1:6" ht="11.25" customHeight="1">
      <c r="A101" s="279"/>
      <c r="B101" s="278"/>
      <c r="C101" s="278"/>
      <c r="D101" s="278"/>
      <c r="E101" s="278"/>
      <c r="F101" s="278"/>
    </row>
    <row r="102" spans="1:6" ht="11.25" customHeight="1">
      <c r="A102" s="277"/>
      <c r="B102" s="84"/>
      <c r="C102" s="84"/>
      <c r="D102" s="84"/>
      <c r="E102" s="84"/>
      <c r="F102" s="84"/>
    </row>
    <row r="103" spans="1:6" ht="11.25" customHeight="1">
      <c r="A103" s="277"/>
      <c r="B103" s="84"/>
      <c r="C103" s="84"/>
      <c r="D103" s="84"/>
      <c r="E103" s="84"/>
      <c r="F103" s="84"/>
    </row>
    <row r="104" spans="1:6" ht="11.25" customHeight="1">
      <c r="A104" s="277"/>
      <c r="B104" s="84"/>
      <c r="C104" s="84"/>
      <c r="D104" s="84"/>
      <c r="E104" s="84"/>
      <c r="F104" s="84"/>
    </row>
    <row r="105" spans="1:6" ht="11.25" customHeight="1">
      <c r="A105" s="277"/>
      <c r="B105" s="84"/>
      <c r="C105" s="84"/>
      <c r="D105" s="84"/>
      <c r="E105" s="84"/>
      <c r="F105" s="84"/>
    </row>
    <row r="106" spans="1:6" ht="11.25" customHeight="1">
      <c r="A106" s="277"/>
      <c r="B106" s="84"/>
      <c r="C106" s="84"/>
      <c r="D106" s="84"/>
      <c r="E106" s="84"/>
      <c r="F106" s="84"/>
    </row>
    <row r="107" spans="1:6" ht="11.25" customHeight="1">
      <c r="A107" s="277"/>
      <c r="B107" s="84"/>
      <c r="C107" s="84"/>
      <c r="D107" s="84"/>
      <c r="E107" s="84"/>
      <c r="F107" s="84"/>
    </row>
    <row r="108" spans="1:6" ht="11.25" customHeight="1">
      <c r="A108" s="277"/>
      <c r="B108" s="84"/>
      <c r="C108" s="84"/>
      <c r="D108" s="84"/>
      <c r="E108" s="84"/>
      <c r="F108" s="84"/>
    </row>
    <row r="109" spans="1:6" ht="11.25" customHeight="1">
      <c r="A109" s="277"/>
      <c r="B109" s="84"/>
      <c r="C109" s="84"/>
      <c r="D109" s="84"/>
      <c r="E109" s="84"/>
      <c r="F109" s="84"/>
    </row>
    <row r="110" spans="1:6" ht="11.25" customHeight="1">
      <c r="A110" s="277"/>
      <c r="B110" s="84"/>
      <c r="C110" s="84"/>
      <c r="D110" s="84"/>
      <c r="E110" s="84"/>
      <c r="F110" s="84"/>
    </row>
    <row r="111" spans="1:6" ht="11.25" customHeight="1">
      <c r="A111" s="277"/>
      <c r="B111" s="84"/>
      <c r="C111" s="84"/>
      <c r="D111" s="84"/>
      <c r="E111" s="84"/>
      <c r="F111" s="84"/>
    </row>
    <row r="112" spans="1:6" ht="11.25" customHeight="1">
      <c r="A112" s="277"/>
      <c r="B112" s="84"/>
      <c r="C112" s="84"/>
      <c r="D112" s="84"/>
      <c r="E112" s="84"/>
      <c r="F112" s="84"/>
    </row>
    <row r="113" spans="1:6" ht="11.25" customHeight="1">
      <c r="A113" s="277"/>
      <c r="B113" s="84"/>
      <c r="C113" s="84"/>
      <c r="D113" s="84"/>
      <c r="E113" s="84"/>
      <c r="F113" s="84"/>
    </row>
    <row r="114" spans="1:6" ht="11.25" customHeight="1">
      <c r="A114" s="277"/>
      <c r="B114" s="84"/>
      <c r="C114" s="84"/>
      <c r="D114" s="84"/>
      <c r="E114" s="84"/>
      <c r="F114" s="84"/>
    </row>
    <row r="115" spans="1:6" ht="11.25" customHeight="1">
      <c r="A115" s="277"/>
      <c r="B115" s="84"/>
      <c r="C115" s="84"/>
      <c r="D115" s="84"/>
      <c r="E115" s="84"/>
      <c r="F115" s="84"/>
    </row>
    <row r="116" spans="1:6" ht="11.25" customHeight="1">
      <c r="A116" s="277"/>
      <c r="B116" s="84"/>
      <c r="C116" s="84"/>
      <c r="D116" s="84"/>
      <c r="E116" s="84"/>
      <c r="F116" s="84"/>
    </row>
    <row r="117" spans="1:6" ht="11.25" customHeight="1">
      <c r="A117" s="277"/>
      <c r="B117" s="84"/>
      <c r="C117" s="84"/>
      <c r="D117" s="84"/>
      <c r="E117" s="84"/>
      <c r="F117" s="84"/>
    </row>
    <row r="118" spans="1:6" ht="11.25" customHeight="1">
      <c r="A118" s="277"/>
      <c r="B118" s="84"/>
      <c r="C118" s="84"/>
      <c r="D118" s="84"/>
      <c r="E118" s="84"/>
      <c r="F118" s="84"/>
    </row>
    <row r="119" spans="1:6" ht="11.25" customHeight="1">
      <c r="A119" s="277"/>
      <c r="B119" s="84"/>
      <c r="C119" s="84"/>
      <c r="D119" s="84"/>
      <c r="E119" s="84"/>
      <c r="F119" s="84"/>
    </row>
    <row r="120" spans="1:6" ht="11.25" customHeight="1">
      <c r="A120" s="277"/>
      <c r="B120" s="84"/>
      <c r="C120" s="84"/>
      <c r="D120" s="84"/>
      <c r="E120" s="84"/>
      <c r="F120" s="84"/>
    </row>
    <row r="121" spans="1:6" ht="11.25" customHeight="1">
      <c r="A121" s="277"/>
      <c r="B121" s="84"/>
      <c r="C121" s="84"/>
      <c r="D121" s="84"/>
      <c r="E121" s="84"/>
      <c r="F121" s="84"/>
    </row>
    <row r="122" spans="1:6" ht="11.25" customHeight="1">
      <c r="A122" s="277"/>
      <c r="B122" s="84"/>
      <c r="C122" s="84"/>
      <c r="D122" s="84"/>
      <c r="E122" s="84"/>
      <c r="F122" s="84"/>
    </row>
    <row r="123" spans="1:6" ht="11.25" customHeight="1">
      <c r="A123" s="277"/>
      <c r="B123" s="84"/>
      <c r="C123" s="84"/>
      <c r="D123" s="84"/>
      <c r="E123" s="84"/>
      <c r="F123" s="84"/>
    </row>
    <row r="124" spans="1:6" ht="11.25" customHeight="1">
      <c r="A124" s="277"/>
      <c r="B124" s="84"/>
      <c r="C124" s="84"/>
      <c r="D124" s="84"/>
      <c r="E124" s="84"/>
      <c r="F124" s="84"/>
    </row>
    <row r="125" spans="1:6" ht="11.25" customHeight="1">
      <c r="A125" s="277"/>
      <c r="B125" s="84"/>
      <c r="C125" s="84"/>
      <c r="D125" s="84"/>
      <c r="E125" s="84"/>
      <c r="F125" s="84"/>
    </row>
    <row r="126" spans="1:6" ht="11.25" customHeight="1">
      <c r="A126" s="277"/>
      <c r="B126" s="84"/>
      <c r="C126" s="84"/>
      <c r="D126" s="84"/>
      <c r="E126" s="84"/>
      <c r="F126" s="84"/>
    </row>
    <row r="127" spans="1:6" ht="11.25" customHeight="1">
      <c r="A127" s="277"/>
      <c r="B127" s="84"/>
      <c r="C127" s="84"/>
      <c r="D127" s="84"/>
      <c r="E127" s="84"/>
      <c r="F127" s="84"/>
    </row>
    <row r="128" spans="1:6" ht="11.25" customHeight="1">
      <c r="A128" s="277"/>
      <c r="B128" s="84"/>
      <c r="C128" s="84"/>
      <c r="D128" s="84"/>
      <c r="E128" s="84"/>
      <c r="F128" s="84"/>
    </row>
    <row r="129" spans="1:6" ht="11.25" customHeight="1">
      <c r="A129" s="277"/>
      <c r="B129" s="84"/>
      <c r="C129" s="84"/>
      <c r="D129" s="84"/>
      <c r="E129" s="84"/>
      <c r="F129" s="84"/>
    </row>
    <row r="130" spans="1:6" ht="11.25" customHeight="1">
      <c r="A130" s="277"/>
      <c r="B130" s="84"/>
      <c r="C130" s="84"/>
      <c r="D130" s="84"/>
      <c r="E130" s="84"/>
      <c r="F130" s="84"/>
    </row>
    <row r="131" spans="1:6" ht="11.25" customHeight="1">
      <c r="A131" s="277"/>
      <c r="B131" s="84"/>
      <c r="C131" s="84"/>
      <c r="D131" s="84"/>
      <c r="E131" s="84"/>
      <c r="F131" s="84"/>
    </row>
    <row r="132" spans="1:6" ht="11.25" customHeight="1">
      <c r="A132" s="277"/>
      <c r="B132" s="84"/>
      <c r="C132" s="84"/>
      <c r="D132" s="84"/>
      <c r="E132" s="84"/>
      <c r="F132" s="84"/>
    </row>
    <row r="133" spans="1:6" ht="11.25" customHeight="1">
      <c r="A133" s="277"/>
      <c r="B133" s="84"/>
      <c r="C133" s="84"/>
      <c r="D133" s="84"/>
      <c r="E133" s="84"/>
      <c r="F133" s="84"/>
    </row>
    <row r="134" spans="1:6" ht="11.25" customHeight="1">
      <c r="A134" s="277"/>
      <c r="B134" s="84"/>
      <c r="C134" s="84"/>
      <c r="D134" s="84"/>
      <c r="E134" s="84"/>
      <c r="F134" s="84"/>
    </row>
    <row r="135" spans="1:6" ht="11.25" customHeight="1">
      <c r="A135" s="281"/>
      <c r="B135" s="280"/>
      <c r="C135" s="280"/>
      <c r="D135" s="280"/>
      <c r="E135" s="280"/>
      <c r="F135" s="280"/>
    </row>
    <row r="144" spans="1:7" ht="11.25" customHeight="1">
      <c r="A144" s="277"/>
      <c r="B144" s="84"/>
      <c r="C144" s="84"/>
      <c r="D144" s="84"/>
      <c r="E144" s="84"/>
      <c r="F144" s="84"/>
      <c r="G144" s="84"/>
    </row>
    <row r="145" spans="1:7" ht="11.25" customHeight="1">
      <c r="A145" s="277"/>
      <c r="B145" s="84"/>
      <c r="C145" s="84"/>
      <c r="D145" s="84"/>
      <c r="E145" s="84"/>
      <c r="F145" s="84"/>
      <c r="G145" s="84"/>
    </row>
    <row r="146" spans="1:7" ht="11.25" customHeight="1">
      <c r="A146" s="277"/>
      <c r="B146" s="84"/>
      <c r="C146" s="84"/>
      <c r="D146" s="84"/>
      <c r="E146" s="84"/>
      <c r="F146" s="84"/>
      <c r="G146" s="84"/>
    </row>
    <row r="147" spans="1:7" ht="11.25" customHeight="1">
      <c r="A147" s="277"/>
      <c r="B147" s="84"/>
      <c r="C147" s="84"/>
      <c r="D147" s="84"/>
      <c r="E147" s="84"/>
      <c r="F147" s="84"/>
      <c r="G147" s="84"/>
    </row>
    <row r="148" spans="1:7" ht="11.25" customHeight="1">
      <c r="A148" s="277"/>
      <c r="B148" s="84"/>
      <c r="C148" s="84"/>
      <c r="D148" s="84"/>
      <c r="E148" s="84"/>
      <c r="F148" s="84"/>
      <c r="G148" s="84"/>
    </row>
    <row r="149" spans="1:7" ht="11.25" customHeight="1">
      <c r="A149" s="277"/>
      <c r="B149" s="84"/>
      <c r="C149" s="84"/>
      <c r="D149" s="84"/>
      <c r="E149" s="84"/>
      <c r="F149" s="84"/>
      <c r="G149" s="84"/>
    </row>
    <row r="150" spans="1:7" ht="11.25" customHeight="1">
      <c r="A150" s="277"/>
      <c r="B150" s="84"/>
      <c r="C150" s="84"/>
      <c r="D150" s="84"/>
      <c r="E150" s="84"/>
      <c r="F150" s="84"/>
      <c r="G150" s="84"/>
    </row>
    <row r="151" spans="1:7" ht="11.25" customHeight="1">
      <c r="A151" s="277"/>
      <c r="B151" s="84"/>
      <c r="C151" s="84"/>
      <c r="D151" s="84"/>
      <c r="E151" s="84"/>
      <c r="F151" s="84"/>
      <c r="G151" s="84"/>
    </row>
  </sheetData>
  <mergeCells count="10">
    <mergeCell ref="F2:F3"/>
    <mergeCell ref="G2:G3"/>
    <mergeCell ref="C21:C22"/>
    <mergeCell ref="D21:D22"/>
    <mergeCell ref="C2:C3"/>
    <mergeCell ref="D2:D3"/>
    <mergeCell ref="E2:E3"/>
    <mergeCell ref="F21:F22"/>
    <mergeCell ref="G21:G22"/>
    <mergeCell ref="E21:E22"/>
  </mergeCells>
  <printOptions horizontalCentered="1"/>
  <pageMargins left="1.5748031496062993" right="1.5748031496062993" top="1.4566929133858268" bottom="1.4566929133858268" header="1.062992125984252" footer="1.062992125984252"/>
  <pageSetup firstPageNumber="48" useFirstPageNumber="1" horizontalDpi="600" verticalDpi="600" orientation="landscape" paperSize="9" r:id="rId1"/>
  <headerFooter alignWithMargins="0">
    <oddFooter>&amp;C&amp;P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57"/>
  <sheetViews>
    <sheetView showGridLines="0" zoomScaleSheetLayoutView="100" workbookViewId="0" topLeftCell="A1">
      <selection activeCell="A1" sqref="A1"/>
    </sheetView>
  </sheetViews>
  <sheetFormatPr defaultColWidth="9.140625" defaultRowHeight="11.25" customHeight="1"/>
  <cols>
    <col min="1" max="1" width="48.7109375" style="93" customWidth="1"/>
    <col min="2" max="10" width="6.57421875" style="93" customWidth="1"/>
    <col min="11" max="16384" width="8.00390625" style="93" customWidth="1"/>
  </cols>
  <sheetData>
    <row r="1" spans="1:10" s="90" customFormat="1" ht="12.75" customHeight="1">
      <c r="A1" s="87" t="s">
        <v>817</v>
      </c>
      <c r="B1" s="88"/>
      <c r="C1" s="89"/>
      <c r="D1" s="89"/>
      <c r="E1" s="89"/>
      <c r="F1" s="89"/>
      <c r="G1" s="89"/>
      <c r="H1" s="89"/>
      <c r="I1" s="89"/>
      <c r="J1" s="89"/>
    </row>
    <row r="2" spans="1:10" s="212" customFormat="1" ht="11.25" customHeight="1">
      <c r="A2" s="224" t="s">
        <v>470</v>
      </c>
      <c r="B2" s="221" t="s">
        <v>319</v>
      </c>
      <c r="C2" s="221" t="s">
        <v>324</v>
      </c>
      <c r="D2" s="221" t="s">
        <v>321</v>
      </c>
      <c r="E2" s="221" t="s">
        <v>325</v>
      </c>
      <c r="F2" s="221" t="s">
        <v>322</v>
      </c>
      <c r="G2" s="221" t="s">
        <v>323</v>
      </c>
      <c r="H2" s="221" t="s">
        <v>318</v>
      </c>
      <c r="I2" s="221" t="s">
        <v>320</v>
      </c>
      <c r="J2" s="221" t="s">
        <v>648</v>
      </c>
    </row>
    <row r="3" spans="1:10" s="213" customFormat="1" ht="11.25" customHeight="1">
      <c r="A3" s="225" t="s">
        <v>112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212" customFormat="1" ht="11.25" customHeight="1">
      <c r="A4" s="214" t="s">
        <v>113</v>
      </c>
      <c r="B4" s="215">
        <v>194</v>
      </c>
      <c r="C4" s="215">
        <v>607</v>
      </c>
      <c r="D4" s="215">
        <v>688</v>
      </c>
      <c r="E4" s="215">
        <v>0</v>
      </c>
      <c r="F4" s="215">
        <v>0</v>
      </c>
      <c r="G4" s="215">
        <v>0</v>
      </c>
      <c r="H4" s="215">
        <v>0</v>
      </c>
      <c r="I4" s="215">
        <v>0</v>
      </c>
      <c r="J4" s="215">
        <v>1489</v>
      </c>
    </row>
    <row r="5" spans="1:10" s="212" customFormat="1" ht="11.25" customHeight="1">
      <c r="A5" s="214" t="s">
        <v>548</v>
      </c>
      <c r="B5" s="215">
        <v>13588</v>
      </c>
      <c r="C5" s="215">
        <v>14887</v>
      </c>
      <c r="D5" s="215">
        <v>5757</v>
      </c>
      <c r="E5" s="215">
        <v>2090</v>
      </c>
      <c r="F5" s="215">
        <v>1409</v>
      </c>
      <c r="G5" s="215">
        <v>2093</v>
      </c>
      <c r="H5" s="215">
        <v>0</v>
      </c>
      <c r="I5" s="215">
        <v>5852</v>
      </c>
      <c r="J5" s="215">
        <v>45676</v>
      </c>
    </row>
    <row r="6" spans="1:10" s="84" customFormat="1" ht="11.25" customHeight="1">
      <c r="A6" s="85" t="s">
        <v>117</v>
      </c>
      <c r="B6" s="82">
        <v>0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</row>
    <row r="7" spans="1:10" s="272" customFormat="1" ht="11.25" customHeight="1">
      <c r="A7" s="214" t="s">
        <v>136</v>
      </c>
      <c r="B7" s="215">
        <v>3549</v>
      </c>
      <c r="C7" s="215">
        <v>3064</v>
      </c>
      <c r="D7" s="215">
        <v>9637</v>
      </c>
      <c r="E7" s="215">
        <v>566</v>
      </c>
      <c r="F7" s="215">
        <v>1676</v>
      </c>
      <c r="G7" s="215">
        <v>0</v>
      </c>
      <c r="H7" s="215">
        <v>1178</v>
      </c>
      <c r="I7" s="215">
        <v>177</v>
      </c>
      <c r="J7" s="215">
        <v>19847</v>
      </c>
    </row>
    <row r="8" spans="1:10" s="212" customFormat="1" ht="11.25" customHeight="1">
      <c r="A8" s="214" t="s">
        <v>599</v>
      </c>
      <c r="B8" s="215">
        <v>0</v>
      </c>
      <c r="C8" s="215">
        <v>0</v>
      </c>
      <c r="D8" s="215">
        <v>0</v>
      </c>
      <c r="E8" s="215">
        <v>0</v>
      </c>
      <c r="F8" s="215">
        <v>0</v>
      </c>
      <c r="G8" s="215">
        <v>1420</v>
      </c>
      <c r="H8" s="215">
        <v>0</v>
      </c>
      <c r="I8" s="215">
        <v>0</v>
      </c>
      <c r="J8" s="215">
        <v>1420</v>
      </c>
    </row>
    <row r="9" spans="1:10" s="212" customFormat="1" ht="11.25" customHeight="1">
      <c r="A9" s="219" t="s">
        <v>637</v>
      </c>
      <c r="B9" s="221">
        <v>17331</v>
      </c>
      <c r="C9" s="221">
        <v>18558</v>
      </c>
      <c r="D9" s="221">
        <v>16082</v>
      </c>
      <c r="E9" s="221">
        <v>2656</v>
      </c>
      <c r="F9" s="221">
        <v>3085</v>
      </c>
      <c r="G9" s="221">
        <v>3513</v>
      </c>
      <c r="H9" s="221">
        <v>1178</v>
      </c>
      <c r="I9" s="221">
        <v>6029</v>
      </c>
      <c r="J9" s="221">
        <v>68432</v>
      </c>
    </row>
    <row r="10" spans="1:10" s="213" customFormat="1" ht="11.25" customHeight="1">
      <c r="A10" s="225" t="s">
        <v>141</v>
      </c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0" s="218" customFormat="1" ht="11.25" customHeight="1">
      <c r="A11" s="226" t="s">
        <v>677</v>
      </c>
      <c r="B11" s="227">
        <v>90200</v>
      </c>
      <c r="C11" s="227">
        <v>64950</v>
      </c>
      <c r="D11" s="227">
        <v>60000</v>
      </c>
      <c r="E11" s="227">
        <v>49780</v>
      </c>
      <c r="F11" s="227">
        <v>22750</v>
      </c>
      <c r="G11" s="227">
        <v>10350</v>
      </c>
      <c r="H11" s="227">
        <v>0</v>
      </c>
      <c r="I11" s="227">
        <v>5000</v>
      </c>
      <c r="J11" s="227">
        <v>303030</v>
      </c>
    </row>
    <row r="12" spans="1:10" s="218" customFormat="1" ht="11.25" customHeight="1">
      <c r="A12" s="216" t="s">
        <v>148</v>
      </c>
      <c r="B12" s="217">
        <v>0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</row>
    <row r="13" spans="1:10" s="218" customFormat="1" ht="11.25" customHeight="1">
      <c r="A13" s="216" t="s">
        <v>142</v>
      </c>
      <c r="B13" s="217">
        <v>0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</row>
    <row r="14" spans="1:10" s="220" customFormat="1" ht="11.25" customHeight="1">
      <c r="A14" s="216" t="s">
        <v>300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17">
        <v>200</v>
      </c>
      <c r="H14" s="230">
        <v>0</v>
      </c>
      <c r="I14" s="230">
        <v>0</v>
      </c>
      <c r="J14" s="217">
        <v>200</v>
      </c>
    </row>
    <row r="15" spans="1:10" s="220" customFormat="1" ht="11.25" customHeight="1">
      <c r="A15" s="229" t="s">
        <v>159</v>
      </c>
      <c r="B15" s="46"/>
      <c r="C15" s="46"/>
      <c r="D15" s="228"/>
      <c r="E15" s="46"/>
      <c r="F15" s="46"/>
      <c r="G15" s="46"/>
      <c r="H15" s="46"/>
      <c r="I15" s="46"/>
      <c r="J15" s="31"/>
    </row>
    <row r="16" spans="1:10" s="220" customFormat="1" ht="11.25" customHeight="1">
      <c r="A16" s="216" t="s">
        <v>301</v>
      </c>
      <c r="B16" s="46">
        <v>0</v>
      </c>
      <c r="C16" s="46">
        <v>667</v>
      </c>
      <c r="D16" s="228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31">
        <v>667</v>
      </c>
    </row>
    <row r="17" spans="1:10" s="220" customFormat="1" ht="11.25" customHeight="1">
      <c r="A17" s="214" t="s">
        <v>147</v>
      </c>
      <c r="B17" s="46">
        <v>0</v>
      </c>
      <c r="C17" s="46">
        <v>0</v>
      </c>
      <c r="D17" s="228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31">
        <v>0</v>
      </c>
    </row>
    <row r="18" spans="1:10" s="220" customFormat="1" ht="11.25" customHeight="1">
      <c r="A18" s="216" t="s">
        <v>153</v>
      </c>
      <c r="B18" s="46">
        <v>0</v>
      </c>
      <c r="C18" s="46">
        <v>2000</v>
      </c>
      <c r="D18" s="228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31">
        <v>2000</v>
      </c>
    </row>
    <row r="19" spans="1:10" s="212" customFormat="1" ht="11.25" customHeight="1">
      <c r="A19" s="219" t="s">
        <v>646</v>
      </c>
      <c r="B19" s="221">
        <v>90200</v>
      </c>
      <c r="C19" s="221">
        <v>67617</v>
      </c>
      <c r="D19" s="221">
        <v>60000</v>
      </c>
      <c r="E19" s="221">
        <v>49780</v>
      </c>
      <c r="F19" s="221">
        <v>22750</v>
      </c>
      <c r="G19" s="221">
        <v>10550</v>
      </c>
      <c r="H19" s="221">
        <v>0</v>
      </c>
      <c r="I19" s="221">
        <v>5000</v>
      </c>
      <c r="J19" s="221">
        <v>305897</v>
      </c>
    </row>
    <row r="20" spans="1:10" s="212" customFormat="1" ht="11.25" customHeight="1">
      <c r="A20" s="222" t="s">
        <v>155</v>
      </c>
      <c r="B20" s="223">
        <v>107531</v>
      </c>
      <c r="C20" s="223">
        <v>86175</v>
      </c>
      <c r="D20" s="223">
        <v>76082</v>
      </c>
      <c r="E20" s="223">
        <v>52436</v>
      </c>
      <c r="F20" s="223">
        <v>25835</v>
      </c>
      <c r="G20" s="223">
        <v>14063</v>
      </c>
      <c r="H20" s="223">
        <v>1178</v>
      </c>
      <c r="I20" s="223">
        <v>11029</v>
      </c>
      <c r="J20" s="223">
        <v>374329</v>
      </c>
    </row>
    <row r="21" spans="1:7" ht="11.25" customHeight="1">
      <c r="A21" s="268"/>
      <c r="B21" s="273"/>
      <c r="C21" s="268"/>
      <c r="D21" s="268"/>
      <c r="E21" s="268"/>
      <c r="F21" s="268"/>
      <c r="G21" s="268"/>
    </row>
    <row r="22" s="268" customFormat="1" ht="11.25" customHeight="1"/>
    <row r="23" s="268" customFormat="1" ht="11.25" customHeight="1"/>
    <row r="24" s="268" customFormat="1" ht="11.25" customHeight="1"/>
    <row r="25" s="268" customFormat="1" ht="11.25" customHeight="1"/>
    <row r="26" s="268" customFormat="1" ht="11.25" customHeight="1"/>
    <row r="27" s="268" customFormat="1" ht="11.25" customHeight="1"/>
    <row r="28" s="268" customFormat="1" ht="11.25" customHeight="1"/>
    <row r="29" s="268" customFormat="1" ht="11.25" customHeight="1"/>
    <row r="30" s="268" customFormat="1" ht="11.25" customHeight="1"/>
    <row r="31" s="268" customFormat="1" ht="11.25" customHeight="1"/>
    <row r="32" s="268" customFormat="1" ht="11.25" customHeight="1"/>
    <row r="33" s="268" customFormat="1" ht="11.25" customHeight="1"/>
    <row r="34" s="268" customFormat="1" ht="11.25" customHeight="1"/>
    <row r="35" s="268" customFormat="1" ht="11.25" customHeight="1"/>
    <row r="36" s="268" customFormat="1" ht="11.25" customHeight="1"/>
    <row r="37" s="268" customFormat="1" ht="11.25" customHeight="1"/>
    <row r="38" s="268" customFormat="1" ht="11.25" customHeight="1"/>
    <row r="39" s="268" customFormat="1" ht="11.25" customHeight="1"/>
    <row r="40" s="268" customFormat="1" ht="11.25" customHeight="1"/>
    <row r="41" s="268" customFormat="1" ht="11.25" customHeight="1"/>
    <row r="42" s="268" customFormat="1" ht="11.25" customHeight="1"/>
    <row r="43" s="268" customFormat="1" ht="11.25" customHeight="1"/>
    <row r="44" s="268" customFormat="1" ht="11.25" customHeight="1"/>
    <row r="45" s="268" customFormat="1" ht="11.25" customHeight="1"/>
    <row r="46" s="268" customFormat="1" ht="11.25" customHeight="1"/>
    <row r="47" s="268" customFormat="1" ht="11.25" customHeight="1"/>
    <row r="48" s="268" customFormat="1" ht="11.25" customHeight="1"/>
    <row r="49" s="268" customFormat="1" ht="11.25" customHeight="1"/>
    <row r="80" s="268" customFormat="1" ht="11.25" customHeight="1"/>
    <row r="107" spans="1:7" ht="11.25" customHeight="1">
      <c r="A107" s="111"/>
      <c r="B107" s="111"/>
      <c r="C107" s="111"/>
      <c r="D107" s="111"/>
      <c r="E107" s="111"/>
      <c r="F107" s="111"/>
      <c r="G107" s="111"/>
    </row>
    <row r="108" spans="1:7" ht="11.25" customHeight="1">
      <c r="A108" s="268"/>
      <c r="B108" s="268"/>
      <c r="C108" s="268"/>
      <c r="D108" s="268"/>
      <c r="E108" s="268"/>
      <c r="F108" s="268"/>
      <c r="G108" s="268"/>
    </row>
    <row r="109" spans="1:7" ht="11.25" customHeight="1">
      <c r="A109" s="268"/>
      <c r="B109" s="268"/>
      <c r="C109" s="268"/>
      <c r="D109" s="268"/>
      <c r="E109" s="268"/>
      <c r="F109" s="268"/>
      <c r="G109" s="268"/>
    </row>
    <row r="110" spans="1:7" ht="11.25" customHeight="1">
      <c r="A110" s="268"/>
      <c r="B110" s="268"/>
      <c r="C110" s="268"/>
      <c r="D110" s="268"/>
      <c r="E110" s="268"/>
      <c r="F110" s="268"/>
      <c r="G110" s="268"/>
    </row>
    <row r="111" spans="1:7" ht="11.25" customHeight="1">
      <c r="A111" s="268"/>
      <c r="B111" s="268"/>
      <c r="C111" s="268"/>
      <c r="D111" s="268"/>
      <c r="E111" s="268"/>
      <c r="F111" s="268"/>
      <c r="G111" s="268"/>
    </row>
    <row r="112" spans="1:7" ht="11.25" customHeight="1">
      <c r="A112" s="268"/>
      <c r="B112" s="268"/>
      <c r="C112" s="268"/>
      <c r="D112" s="268"/>
      <c r="E112" s="268"/>
      <c r="F112" s="268"/>
      <c r="G112" s="268"/>
    </row>
    <row r="113" spans="1:7" ht="11.25" customHeight="1">
      <c r="A113" s="268"/>
      <c r="B113" s="268"/>
      <c r="C113" s="268"/>
      <c r="D113" s="268"/>
      <c r="E113" s="268"/>
      <c r="F113" s="268"/>
      <c r="G113" s="268"/>
    </row>
    <row r="114" spans="1:7" ht="11.25" customHeight="1">
      <c r="A114" s="268"/>
      <c r="B114" s="268"/>
      <c r="C114" s="268"/>
      <c r="D114" s="268"/>
      <c r="E114" s="268"/>
      <c r="F114" s="268"/>
      <c r="G114" s="268"/>
    </row>
    <row r="115" spans="1:7" ht="11.25" customHeight="1">
      <c r="A115" s="268"/>
      <c r="B115" s="268"/>
      <c r="C115" s="268"/>
      <c r="D115" s="268"/>
      <c r="E115" s="268"/>
      <c r="F115" s="268"/>
      <c r="G115" s="268"/>
    </row>
    <row r="116" spans="1:7" ht="11.25" customHeight="1">
      <c r="A116" s="268"/>
      <c r="B116" s="268"/>
      <c r="C116" s="268"/>
      <c r="D116" s="268"/>
      <c r="E116" s="268"/>
      <c r="F116" s="268"/>
      <c r="G116" s="268"/>
    </row>
    <row r="117" spans="1:7" ht="11.25" customHeight="1">
      <c r="A117" s="268"/>
      <c r="B117" s="268"/>
      <c r="C117" s="268"/>
      <c r="D117" s="268"/>
      <c r="E117" s="268"/>
      <c r="F117" s="268"/>
      <c r="G117" s="268"/>
    </row>
    <row r="118" spans="1:7" ht="11.25" customHeight="1">
      <c r="A118" s="268"/>
      <c r="B118" s="268"/>
      <c r="C118" s="268"/>
      <c r="D118" s="268"/>
      <c r="E118" s="268"/>
      <c r="F118" s="268"/>
      <c r="G118" s="268"/>
    </row>
    <row r="119" spans="1:7" ht="11.25" customHeight="1">
      <c r="A119" s="268"/>
      <c r="B119" s="268"/>
      <c r="C119" s="268"/>
      <c r="D119" s="268"/>
      <c r="E119" s="268"/>
      <c r="F119" s="268"/>
      <c r="G119" s="268"/>
    </row>
    <row r="120" spans="1:7" ht="11.25" customHeight="1">
      <c r="A120" s="268"/>
      <c r="B120" s="268"/>
      <c r="C120" s="268"/>
      <c r="D120" s="268"/>
      <c r="E120" s="268"/>
      <c r="F120" s="268"/>
      <c r="G120" s="268"/>
    </row>
    <row r="121" spans="1:7" ht="11.25" customHeight="1">
      <c r="A121" s="268"/>
      <c r="B121" s="268"/>
      <c r="C121" s="268"/>
      <c r="D121" s="268"/>
      <c r="E121" s="268"/>
      <c r="F121" s="268"/>
      <c r="G121" s="268"/>
    </row>
    <row r="122" spans="1:7" ht="11.25" customHeight="1">
      <c r="A122" s="268"/>
      <c r="B122" s="268"/>
      <c r="C122" s="268"/>
      <c r="D122" s="268"/>
      <c r="E122" s="268"/>
      <c r="F122" s="268"/>
      <c r="G122" s="268"/>
    </row>
    <row r="123" spans="1:7" ht="11.25" customHeight="1">
      <c r="A123" s="268"/>
      <c r="B123" s="268"/>
      <c r="C123" s="268"/>
      <c r="D123" s="268"/>
      <c r="E123" s="268"/>
      <c r="F123" s="268"/>
      <c r="G123" s="268"/>
    </row>
    <row r="124" spans="1:7" ht="11.25" customHeight="1">
      <c r="A124" s="268"/>
      <c r="B124" s="268"/>
      <c r="C124" s="268"/>
      <c r="D124" s="268"/>
      <c r="E124" s="268"/>
      <c r="F124" s="268"/>
      <c r="G124" s="268"/>
    </row>
    <row r="125" spans="1:7" ht="11.25" customHeight="1">
      <c r="A125" s="268"/>
      <c r="B125" s="268"/>
      <c r="C125" s="268"/>
      <c r="D125" s="268"/>
      <c r="E125" s="268"/>
      <c r="F125" s="268"/>
      <c r="G125" s="268"/>
    </row>
    <row r="126" spans="1:7" ht="11.25" customHeight="1">
      <c r="A126" s="268"/>
      <c r="B126" s="268"/>
      <c r="C126" s="268"/>
      <c r="D126" s="268"/>
      <c r="E126" s="268"/>
      <c r="F126" s="268"/>
      <c r="G126" s="268"/>
    </row>
    <row r="127" spans="1:7" ht="11.25" customHeight="1">
      <c r="A127" s="268"/>
      <c r="B127" s="268"/>
      <c r="C127" s="268"/>
      <c r="D127" s="268"/>
      <c r="E127" s="268"/>
      <c r="F127" s="268"/>
      <c r="G127" s="268"/>
    </row>
    <row r="128" spans="1:7" ht="11.25" customHeight="1">
      <c r="A128" s="268"/>
      <c r="B128" s="268"/>
      <c r="C128" s="268"/>
      <c r="D128" s="268"/>
      <c r="E128" s="268"/>
      <c r="F128" s="268"/>
      <c r="G128" s="268"/>
    </row>
    <row r="129" spans="1:7" ht="11.25" customHeight="1">
      <c r="A129" s="268"/>
      <c r="B129" s="268"/>
      <c r="C129" s="268"/>
      <c r="D129" s="268"/>
      <c r="E129" s="268"/>
      <c r="F129" s="268"/>
      <c r="G129" s="268"/>
    </row>
    <row r="130" spans="1:7" ht="11.25" customHeight="1">
      <c r="A130" s="268"/>
      <c r="B130" s="268"/>
      <c r="C130" s="268"/>
      <c r="D130" s="268"/>
      <c r="E130" s="268"/>
      <c r="F130" s="268"/>
      <c r="G130" s="268"/>
    </row>
    <row r="131" spans="1:7" ht="11.25" customHeight="1">
      <c r="A131" s="268"/>
      <c r="B131" s="268"/>
      <c r="C131" s="268"/>
      <c r="D131" s="268"/>
      <c r="E131" s="268"/>
      <c r="F131" s="268"/>
      <c r="G131" s="268"/>
    </row>
    <row r="132" spans="1:7" ht="11.25" customHeight="1">
      <c r="A132" s="268"/>
      <c r="B132" s="268"/>
      <c r="C132" s="268"/>
      <c r="D132" s="268"/>
      <c r="E132" s="268"/>
      <c r="F132" s="268"/>
      <c r="G132" s="268"/>
    </row>
    <row r="133" spans="1:7" ht="11.25" customHeight="1">
      <c r="A133" s="268"/>
      <c r="B133" s="268"/>
      <c r="C133" s="268"/>
      <c r="D133" s="268"/>
      <c r="E133" s="268"/>
      <c r="F133" s="268"/>
      <c r="G133" s="268"/>
    </row>
    <row r="134" spans="1:7" ht="11.25" customHeight="1">
      <c r="A134" s="268"/>
      <c r="B134" s="268"/>
      <c r="C134" s="268"/>
      <c r="D134" s="268"/>
      <c r="E134" s="268"/>
      <c r="F134" s="268"/>
      <c r="G134" s="268"/>
    </row>
    <row r="135" spans="1:7" ht="11.25" customHeight="1">
      <c r="A135" s="268"/>
      <c r="B135" s="268"/>
      <c r="C135" s="268"/>
      <c r="D135" s="268"/>
      <c r="E135" s="268"/>
      <c r="F135" s="268"/>
      <c r="G135" s="268"/>
    </row>
    <row r="136" spans="1:7" ht="11.25" customHeight="1">
      <c r="A136" s="268"/>
      <c r="B136" s="268"/>
      <c r="C136" s="268"/>
      <c r="D136" s="268"/>
      <c r="E136" s="268"/>
      <c r="F136" s="268"/>
      <c r="G136" s="268"/>
    </row>
    <row r="137" spans="1:7" ht="11.25" customHeight="1">
      <c r="A137" s="268"/>
      <c r="B137" s="268"/>
      <c r="C137" s="268"/>
      <c r="D137" s="268"/>
      <c r="E137" s="268"/>
      <c r="F137" s="268"/>
      <c r="G137" s="268"/>
    </row>
    <row r="138" spans="1:7" ht="11.25" customHeight="1">
      <c r="A138" s="268"/>
      <c r="B138" s="268"/>
      <c r="C138" s="268"/>
      <c r="D138" s="268"/>
      <c r="E138" s="268"/>
      <c r="F138" s="268"/>
      <c r="G138" s="268"/>
    </row>
    <row r="139" spans="1:7" ht="11.25" customHeight="1">
      <c r="A139" s="268"/>
      <c r="B139" s="268"/>
      <c r="C139" s="268"/>
      <c r="D139" s="268"/>
      <c r="E139" s="268"/>
      <c r="F139" s="268"/>
      <c r="G139" s="268"/>
    </row>
    <row r="140" spans="1:7" ht="11.25" customHeight="1">
      <c r="A140" s="268"/>
      <c r="B140" s="268"/>
      <c r="C140" s="268"/>
      <c r="D140" s="268"/>
      <c r="E140" s="268"/>
      <c r="F140" s="268"/>
      <c r="G140" s="268"/>
    </row>
    <row r="141" spans="1:7" ht="11.25" customHeight="1">
      <c r="A141" s="271"/>
      <c r="B141" s="271"/>
      <c r="C141" s="271"/>
      <c r="D141" s="271"/>
      <c r="E141" s="271"/>
      <c r="F141" s="271"/>
      <c r="G141" s="271"/>
    </row>
    <row r="150" spans="1:8" ht="11.25" customHeight="1">
      <c r="A150" s="268"/>
      <c r="B150" s="268"/>
      <c r="C150" s="268"/>
      <c r="D150" s="268"/>
      <c r="E150" s="268"/>
      <c r="F150" s="268"/>
      <c r="G150" s="268"/>
      <c r="H150" s="268"/>
    </row>
    <row r="151" spans="1:8" ht="11.25" customHeight="1">
      <c r="A151" s="268"/>
      <c r="B151" s="268"/>
      <c r="C151" s="268"/>
      <c r="D151" s="268"/>
      <c r="E151" s="268"/>
      <c r="F151" s="268"/>
      <c r="G151" s="268"/>
      <c r="H151" s="268"/>
    </row>
    <row r="152" spans="1:8" ht="11.25" customHeight="1">
      <c r="A152" s="268"/>
      <c r="B152" s="268"/>
      <c r="C152" s="268"/>
      <c r="D152" s="268"/>
      <c r="E152" s="268"/>
      <c r="F152" s="268"/>
      <c r="G152" s="268"/>
      <c r="H152" s="268"/>
    </row>
    <row r="153" spans="1:8" ht="11.25" customHeight="1">
      <c r="A153" s="268"/>
      <c r="B153" s="268"/>
      <c r="C153" s="268"/>
      <c r="D153" s="268"/>
      <c r="E153" s="268"/>
      <c r="F153" s="268"/>
      <c r="G153" s="268"/>
      <c r="H153" s="268"/>
    </row>
    <row r="154" spans="1:8" ht="11.25" customHeight="1">
      <c r="A154" s="268"/>
      <c r="B154" s="268"/>
      <c r="C154" s="268"/>
      <c r="D154" s="268"/>
      <c r="E154" s="268"/>
      <c r="F154" s="268"/>
      <c r="G154" s="268"/>
      <c r="H154" s="268"/>
    </row>
    <row r="155" spans="1:8" ht="11.25" customHeight="1">
      <c r="A155" s="268"/>
      <c r="B155" s="268"/>
      <c r="C155" s="268"/>
      <c r="D155" s="268"/>
      <c r="E155" s="268"/>
      <c r="F155" s="268"/>
      <c r="G155" s="268"/>
      <c r="H155" s="268"/>
    </row>
    <row r="156" spans="1:8" ht="11.25" customHeight="1">
      <c r="A156" s="268"/>
      <c r="B156" s="268"/>
      <c r="C156" s="268"/>
      <c r="D156" s="268"/>
      <c r="E156" s="268"/>
      <c r="F156" s="268"/>
      <c r="G156" s="268"/>
      <c r="H156" s="268"/>
    </row>
    <row r="157" spans="1:8" ht="11.25" customHeight="1">
      <c r="A157" s="268"/>
      <c r="B157" s="268"/>
      <c r="C157" s="268"/>
      <c r="D157" s="268"/>
      <c r="E157" s="268"/>
      <c r="F157" s="268"/>
      <c r="G157" s="268"/>
      <c r="H157" s="268"/>
    </row>
  </sheetData>
  <printOptions horizontalCentered="1"/>
  <pageMargins left="1.5748031496062993" right="1.5748031496062993" top="1.4566929133858268" bottom="1.4566929133858268" header="1.062992125984252" footer="1.062992125984252"/>
  <pageSetup firstPageNumber="48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showGridLines="0" workbookViewId="0" topLeftCell="A1">
      <selection activeCell="C28" sqref="C28"/>
    </sheetView>
  </sheetViews>
  <sheetFormatPr defaultColWidth="9.140625" defaultRowHeight="11.25" customHeight="1"/>
  <cols>
    <col min="1" max="1" width="48.28125" style="93" customWidth="1"/>
    <col min="2" max="10" width="7.421875" style="93" customWidth="1"/>
    <col min="11" max="11" width="8.00390625" style="114" customWidth="1"/>
    <col min="12" max="16384" width="8.00390625" style="115" customWidth="1"/>
  </cols>
  <sheetData>
    <row r="1" spans="1:11" s="110" customFormat="1" ht="12.75" customHeight="1">
      <c r="A1" s="105" t="s">
        <v>160</v>
      </c>
      <c r="B1" s="106"/>
      <c r="C1" s="107"/>
      <c r="D1" s="107"/>
      <c r="E1" s="107"/>
      <c r="F1" s="107"/>
      <c r="G1" s="108"/>
      <c r="H1" s="108"/>
      <c r="I1" s="108"/>
      <c r="J1" s="108"/>
      <c r="K1" s="109"/>
    </row>
    <row r="2" spans="1:11" ht="12" customHeight="1">
      <c r="A2" s="111" t="s">
        <v>470</v>
      </c>
      <c r="B2" s="112" t="s">
        <v>319</v>
      </c>
      <c r="C2" s="113" t="s">
        <v>324</v>
      </c>
      <c r="D2" s="113" t="s">
        <v>321</v>
      </c>
      <c r="E2" s="113" t="s">
        <v>325</v>
      </c>
      <c r="F2" s="113" t="s">
        <v>322</v>
      </c>
      <c r="G2" s="112" t="s">
        <v>323</v>
      </c>
      <c r="H2" s="112" t="s">
        <v>318</v>
      </c>
      <c r="I2" s="112" t="s">
        <v>320</v>
      </c>
      <c r="J2" s="112" t="s">
        <v>648</v>
      </c>
      <c r="K2" s="114" t="s">
        <v>156</v>
      </c>
    </row>
    <row r="3" spans="1:10" ht="11.25" customHeight="1">
      <c r="A3" s="326" t="s">
        <v>112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1.25" customHeight="1">
      <c r="A4" s="94" t="s">
        <v>113</v>
      </c>
      <c r="B4" s="95">
        <v>194</v>
      </c>
      <c r="C4" s="95">
        <v>607</v>
      </c>
      <c r="D4" s="95">
        <v>688</v>
      </c>
      <c r="E4" s="95" t="s">
        <v>792</v>
      </c>
      <c r="F4" s="95" t="s">
        <v>792</v>
      </c>
      <c r="G4" s="95" t="s">
        <v>792</v>
      </c>
      <c r="H4" s="95" t="s">
        <v>792</v>
      </c>
      <c r="I4" s="95" t="s">
        <v>792</v>
      </c>
      <c r="J4" s="95">
        <f aca="true" t="shared" si="0" ref="J4:J12">SUM(B4:I4)</f>
        <v>1489</v>
      </c>
    </row>
    <row r="5" spans="1:10" ht="11.25" customHeight="1">
      <c r="A5" s="94" t="s">
        <v>157</v>
      </c>
      <c r="B5" s="95">
        <v>19395</v>
      </c>
      <c r="C5" s="95">
        <v>19849</v>
      </c>
      <c r="D5" s="95">
        <v>8385</v>
      </c>
      <c r="E5" s="95">
        <v>2819</v>
      </c>
      <c r="F5" s="95">
        <v>1212</v>
      </c>
      <c r="G5" s="95">
        <v>2373</v>
      </c>
      <c r="H5" s="95" t="s">
        <v>792</v>
      </c>
      <c r="I5" s="95">
        <v>4799</v>
      </c>
      <c r="J5" s="95">
        <f t="shared" si="0"/>
        <v>58832</v>
      </c>
    </row>
    <row r="6" spans="1:10" ht="11.25" customHeight="1">
      <c r="A6" s="94" t="s">
        <v>161</v>
      </c>
      <c r="B6" s="95">
        <v>123550</v>
      </c>
      <c r="C6" s="95">
        <v>83125</v>
      </c>
      <c r="D6" s="95">
        <v>80925</v>
      </c>
      <c r="E6" s="95">
        <v>58531</v>
      </c>
      <c r="F6" s="95">
        <v>31250</v>
      </c>
      <c r="G6" s="95">
        <v>12500</v>
      </c>
      <c r="H6" s="95">
        <v>6250</v>
      </c>
      <c r="I6" s="95">
        <v>8520</v>
      </c>
      <c r="J6" s="95">
        <f t="shared" si="0"/>
        <v>404651</v>
      </c>
    </row>
    <row r="7" spans="1:11" s="93" customFormat="1" ht="11.25" customHeight="1">
      <c r="A7" s="94" t="s">
        <v>117</v>
      </c>
      <c r="B7" s="95" t="s">
        <v>792</v>
      </c>
      <c r="C7" s="95" t="s">
        <v>792</v>
      </c>
      <c r="D7" s="95">
        <v>2200</v>
      </c>
      <c r="E7" s="95" t="s">
        <v>792</v>
      </c>
      <c r="F7" s="95" t="s">
        <v>792</v>
      </c>
      <c r="G7" s="95" t="s">
        <v>792</v>
      </c>
      <c r="H7" s="95" t="s">
        <v>792</v>
      </c>
      <c r="I7" s="95" t="s">
        <v>792</v>
      </c>
      <c r="J7" s="95">
        <f t="shared" si="0"/>
        <v>2200</v>
      </c>
      <c r="K7" s="92"/>
    </row>
    <row r="8" spans="1:11" s="93" customFormat="1" ht="11.25" customHeight="1">
      <c r="A8" s="94" t="s">
        <v>158</v>
      </c>
      <c r="B8" s="95">
        <v>3638</v>
      </c>
      <c r="C8" s="95">
        <v>3142</v>
      </c>
      <c r="D8" s="95">
        <v>9880</v>
      </c>
      <c r="E8" s="95">
        <v>580</v>
      </c>
      <c r="F8" s="95">
        <v>1718</v>
      </c>
      <c r="G8" s="95">
        <v>0</v>
      </c>
      <c r="H8" s="95">
        <v>1208</v>
      </c>
      <c r="I8" s="95">
        <v>181</v>
      </c>
      <c r="J8" s="95">
        <f t="shared" si="0"/>
        <v>20347</v>
      </c>
      <c r="K8" s="92"/>
    </row>
    <row r="9" spans="1:11" s="93" customFormat="1" ht="11.25" customHeight="1">
      <c r="A9" s="94" t="s">
        <v>599</v>
      </c>
      <c r="B9" s="95" t="s">
        <v>792</v>
      </c>
      <c r="C9" s="95" t="s">
        <v>792</v>
      </c>
      <c r="D9" s="95" t="s">
        <v>792</v>
      </c>
      <c r="E9" s="95" t="s">
        <v>792</v>
      </c>
      <c r="F9" s="95" t="s">
        <v>792</v>
      </c>
      <c r="G9" s="95">
        <v>7920</v>
      </c>
      <c r="H9" s="95" t="s">
        <v>792</v>
      </c>
      <c r="I9" s="95" t="s">
        <v>792</v>
      </c>
      <c r="J9" s="95">
        <f t="shared" si="0"/>
        <v>7920</v>
      </c>
      <c r="K9" s="92"/>
    </row>
    <row r="10" spans="1:11" s="93" customFormat="1" ht="11.25" customHeight="1" hidden="1">
      <c r="A10" s="96" t="s">
        <v>138</v>
      </c>
      <c r="B10" s="83" t="s">
        <v>792</v>
      </c>
      <c r="C10" s="83" t="s">
        <v>792</v>
      </c>
      <c r="D10" s="83" t="s">
        <v>792</v>
      </c>
      <c r="E10" s="83" t="s">
        <v>792</v>
      </c>
      <c r="F10" s="83" t="s">
        <v>792</v>
      </c>
      <c r="G10" s="83" t="s">
        <v>792</v>
      </c>
      <c r="H10" s="83" t="s">
        <v>792</v>
      </c>
      <c r="I10" s="83" t="s">
        <v>792</v>
      </c>
      <c r="J10" s="83">
        <f t="shared" si="0"/>
        <v>0</v>
      </c>
      <c r="K10" s="92"/>
    </row>
    <row r="11" spans="1:11" s="93" customFormat="1" ht="11.25" customHeight="1" hidden="1">
      <c r="A11" s="96" t="s">
        <v>139</v>
      </c>
      <c r="B11" s="83" t="s">
        <v>792</v>
      </c>
      <c r="C11" s="83" t="s">
        <v>792</v>
      </c>
      <c r="D11" s="83" t="s">
        <v>792</v>
      </c>
      <c r="E11" s="83" t="s">
        <v>792</v>
      </c>
      <c r="F11" s="83" t="s">
        <v>792</v>
      </c>
      <c r="G11" s="83" t="s">
        <v>792</v>
      </c>
      <c r="H11" s="83" t="s">
        <v>792</v>
      </c>
      <c r="I11" s="83" t="s">
        <v>792</v>
      </c>
      <c r="J11" s="83">
        <f t="shared" si="0"/>
        <v>0</v>
      </c>
      <c r="K11" s="92"/>
    </row>
    <row r="12" spans="1:11" s="93" customFormat="1" ht="11.25" customHeight="1" hidden="1">
      <c r="A12" s="96" t="s">
        <v>140</v>
      </c>
      <c r="B12" s="83" t="s">
        <v>792</v>
      </c>
      <c r="C12" s="83" t="s">
        <v>792</v>
      </c>
      <c r="D12" s="83" t="s">
        <v>792</v>
      </c>
      <c r="E12" s="83" t="s">
        <v>792</v>
      </c>
      <c r="F12" s="83" t="s">
        <v>792</v>
      </c>
      <c r="G12" s="83" t="s">
        <v>792</v>
      </c>
      <c r="H12" s="83" t="s">
        <v>792</v>
      </c>
      <c r="I12" s="83" t="s">
        <v>792</v>
      </c>
      <c r="J12" s="83">
        <f t="shared" si="0"/>
        <v>0</v>
      </c>
      <c r="K12" s="92"/>
    </row>
    <row r="13" spans="1:11" ht="11.25" customHeight="1">
      <c r="A13" s="116" t="s">
        <v>637</v>
      </c>
      <c r="B13" s="91">
        <f aca="true" t="shared" si="1" ref="B13:J13">SUM(B4:B12)</f>
        <v>146777</v>
      </c>
      <c r="C13" s="91">
        <f t="shared" si="1"/>
        <v>106723</v>
      </c>
      <c r="D13" s="91">
        <f t="shared" si="1"/>
        <v>102078</v>
      </c>
      <c r="E13" s="91">
        <f t="shared" si="1"/>
        <v>61930</v>
      </c>
      <c r="F13" s="91">
        <f t="shared" si="1"/>
        <v>34180</v>
      </c>
      <c r="G13" s="91">
        <f t="shared" si="1"/>
        <v>22793</v>
      </c>
      <c r="H13" s="91">
        <f t="shared" si="1"/>
        <v>7458</v>
      </c>
      <c r="I13" s="91">
        <f t="shared" si="1"/>
        <v>13500</v>
      </c>
      <c r="J13" s="91">
        <f t="shared" si="1"/>
        <v>495439</v>
      </c>
      <c r="K13" s="114" t="str">
        <f>IF(J13&lt;&gt;'Table D4'!D18,"error","ok")</f>
        <v>error</v>
      </c>
    </row>
    <row r="14" spans="1:10" ht="11.25" customHeight="1">
      <c r="A14" s="327" t="s">
        <v>141</v>
      </c>
      <c r="B14" s="327"/>
      <c r="C14" s="327"/>
      <c r="D14" s="327"/>
      <c r="E14" s="327"/>
      <c r="F14" s="327"/>
      <c r="G14" s="327"/>
      <c r="H14" s="327"/>
      <c r="I14" s="327"/>
      <c r="J14" s="327"/>
    </row>
    <row r="15" spans="1:10" ht="11.25" customHeight="1">
      <c r="A15" s="94" t="s">
        <v>142</v>
      </c>
      <c r="B15" s="95" t="s">
        <v>792</v>
      </c>
      <c r="C15" s="95" t="s">
        <v>792</v>
      </c>
      <c r="D15" s="95">
        <v>1450</v>
      </c>
      <c r="E15" s="95" t="s">
        <v>792</v>
      </c>
      <c r="F15" s="95" t="s">
        <v>792</v>
      </c>
      <c r="G15" s="95" t="s">
        <v>792</v>
      </c>
      <c r="H15" s="95" t="s">
        <v>792</v>
      </c>
      <c r="I15" s="95" t="s">
        <v>792</v>
      </c>
      <c r="J15" s="95">
        <f>SUM(B15:I15)</f>
        <v>1450</v>
      </c>
    </row>
    <row r="16" s="18" customFormat="1" ht="12" customHeight="1">
      <c r="A16" s="85" t="s">
        <v>162</v>
      </c>
    </row>
    <row r="17" spans="1:10" s="18" customFormat="1" ht="12" customHeight="1">
      <c r="A17" s="98" t="s">
        <v>163</v>
      </c>
      <c r="B17" s="23" t="s">
        <v>792</v>
      </c>
      <c r="C17" s="23" t="s">
        <v>792</v>
      </c>
      <c r="D17" s="23" t="s">
        <v>792</v>
      </c>
      <c r="E17" s="23" t="s">
        <v>792</v>
      </c>
      <c r="F17" s="23" t="s">
        <v>792</v>
      </c>
      <c r="G17" s="23">
        <v>200</v>
      </c>
      <c r="H17" s="23" t="s">
        <v>792</v>
      </c>
      <c r="I17" s="23" t="s">
        <v>792</v>
      </c>
      <c r="J17" s="52">
        <f>SUM(B17:I17)</f>
        <v>200</v>
      </c>
    </row>
    <row r="18" spans="1:10" s="18" customFormat="1" ht="12" customHeight="1">
      <c r="A18" s="94" t="s">
        <v>147</v>
      </c>
      <c r="B18" s="23" t="s">
        <v>792</v>
      </c>
      <c r="C18" s="23" t="s">
        <v>792</v>
      </c>
      <c r="D18" s="37" t="s">
        <v>792</v>
      </c>
      <c r="E18" s="23" t="s">
        <v>792</v>
      </c>
      <c r="F18" s="23">
        <v>0</v>
      </c>
      <c r="G18" s="23" t="s">
        <v>792</v>
      </c>
      <c r="H18" s="23" t="s">
        <v>792</v>
      </c>
      <c r="I18" s="23" t="s">
        <v>792</v>
      </c>
      <c r="J18" s="52">
        <f>SUM(B18:I18)</f>
        <v>0</v>
      </c>
    </row>
    <row r="19" spans="1:10" s="18" customFormat="1" ht="11.25" customHeight="1" hidden="1">
      <c r="A19" s="96" t="s">
        <v>153</v>
      </c>
      <c r="B19" s="25" t="s">
        <v>792</v>
      </c>
      <c r="C19" s="25">
        <v>2000</v>
      </c>
      <c r="D19" s="99" t="s">
        <v>792</v>
      </c>
      <c r="E19" s="25" t="s">
        <v>792</v>
      </c>
      <c r="F19" s="25" t="s">
        <v>792</v>
      </c>
      <c r="G19" s="25" t="s">
        <v>792</v>
      </c>
      <c r="H19" s="25" t="s">
        <v>792</v>
      </c>
      <c r="I19" s="25" t="s">
        <v>792</v>
      </c>
      <c r="J19" s="62">
        <f>SUM(B19:I19)</f>
        <v>2000</v>
      </c>
    </row>
    <row r="20" spans="1:11" ht="11.25" customHeight="1">
      <c r="A20" s="97" t="s">
        <v>646</v>
      </c>
      <c r="B20" s="100">
        <f aca="true" t="shared" si="2" ref="B20:J20">SUM(B15:B19)</f>
        <v>0</v>
      </c>
      <c r="C20" s="100">
        <f t="shared" si="2"/>
        <v>2000</v>
      </c>
      <c r="D20" s="100">
        <f t="shared" si="2"/>
        <v>1450</v>
      </c>
      <c r="E20" s="100">
        <f t="shared" si="2"/>
        <v>0</v>
      </c>
      <c r="F20" s="100">
        <f t="shared" si="2"/>
        <v>0</v>
      </c>
      <c r="G20" s="100">
        <f t="shared" si="2"/>
        <v>200</v>
      </c>
      <c r="H20" s="100">
        <f t="shared" si="2"/>
        <v>0</v>
      </c>
      <c r="I20" s="100">
        <f t="shared" si="2"/>
        <v>0</v>
      </c>
      <c r="J20" s="100">
        <f t="shared" si="2"/>
        <v>3650</v>
      </c>
      <c r="K20" s="114" t="str">
        <f>IF(J20&lt;&gt;'Table D4'!D49,"error","ok")</f>
        <v>error</v>
      </c>
    </row>
    <row r="21" spans="1:10" ht="11.25" customHeight="1">
      <c r="A21" s="101" t="s">
        <v>155</v>
      </c>
      <c r="B21" s="102">
        <f aca="true" t="shared" si="3" ref="B21:J21">B20+B13</f>
        <v>146777</v>
      </c>
      <c r="C21" s="102">
        <f t="shared" si="3"/>
        <v>108723</v>
      </c>
      <c r="D21" s="102">
        <f t="shared" si="3"/>
        <v>103528</v>
      </c>
      <c r="E21" s="102">
        <f t="shared" si="3"/>
        <v>61930</v>
      </c>
      <c r="F21" s="102">
        <f t="shared" si="3"/>
        <v>34180</v>
      </c>
      <c r="G21" s="102">
        <f t="shared" si="3"/>
        <v>22993</v>
      </c>
      <c r="H21" s="102">
        <f t="shared" si="3"/>
        <v>7458</v>
      </c>
      <c r="I21" s="102">
        <f t="shared" si="3"/>
        <v>13500</v>
      </c>
      <c r="J21" s="102">
        <f t="shared" si="3"/>
        <v>499089</v>
      </c>
    </row>
    <row r="22" spans="1:10" ht="11.25" customHeight="1">
      <c r="A22" s="84" t="s">
        <v>164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1.25" customHeight="1">
      <c r="A23" s="73" t="s">
        <v>165</v>
      </c>
      <c r="B23" s="73"/>
      <c r="C23" s="73"/>
      <c r="D23" s="73"/>
      <c r="E23" s="73"/>
      <c r="F23" s="73"/>
      <c r="G23" s="73"/>
      <c r="H23" s="73"/>
      <c r="I23" s="73"/>
      <c r="J23" s="73"/>
    </row>
    <row r="24" ht="11.25" customHeight="1">
      <c r="A24" s="104" t="s">
        <v>166</v>
      </c>
    </row>
  </sheetData>
  <mergeCells count="2">
    <mergeCell ref="A3:J3"/>
    <mergeCell ref="A14:J14"/>
  </mergeCells>
  <printOptions/>
  <pageMargins left="1.6929133858267718" right="1.6929133858267718" top="1.4566929133858268" bottom="1.4566929133858268" header="0.5118110236220472" footer="0.5118110236220472"/>
  <pageSetup firstPageNumber="86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28125" style="93" customWidth="1"/>
    <col min="2" max="2" width="38.8515625" style="93" customWidth="1"/>
    <col min="3" max="11" width="7.421875" style="93" customWidth="1"/>
    <col min="12" max="16384" width="8.00390625" style="93" customWidth="1"/>
  </cols>
  <sheetData>
    <row r="1" spans="1:11" s="90" customFormat="1" ht="12.75" customHeight="1">
      <c r="A1" s="87" t="s">
        <v>820</v>
      </c>
      <c r="B1" s="87"/>
      <c r="C1" s="88"/>
      <c r="D1" s="89"/>
      <c r="E1" s="89"/>
      <c r="F1" s="89"/>
      <c r="G1" s="89"/>
      <c r="H1" s="89"/>
      <c r="I1" s="89"/>
      <c r="J1" s="89"/>
      <c r="K1" s="89"/>
    </row>
    <row r="2" spans="1:11" s="212" customFormat="1" ht="11.25" customHeight="1">
      <c r="A2" s="224" t="s">
        <v>470</v>
      </c>
      <c r="B2" s="224"/>
      <c r="C2" s="221" t="s">
        <v>319</v>
      </c>
      <c r="D2" s="221" t="s">
        <v>324</v>
      </c>
      <c r="E2" s="221" t="s">
        <v>321</v>
      </c>
      <c r="F2" s="221" t="s">
        <v>325</v>
      </c>
      <c r="G2" s="221" t="s">
        <v>322</v>
      </c>
      <c r="H2" s="221" t="s">
        <v>323</v>
      </c>
      <c r="I2" s="221" t="s">
        <v>318</v>
      </c>
      <c r="J2" s="221" t="s">
        <v>320</v>
      </c>
      <c r="K2" s="221" t="s">
        <v>648</v>
      </c>
    </row>
    <row r="3" spans="1:11" s="213" customFormat="1" ht="11.25" customHeight="1">
      <c r="A3" s="225" t="s">
        <v>112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212" customFormat="1" ht="11.25" customHeight="1">
      <c r="A4" s="214" t="s">
        <v>113</v>
      </c>
      <c r="B4" s="214"/>
      <c r="C4" s="215">
        <v>198</v>
      </c>
      <c r="D4" s="215">
        <v>623</v>
      </c>
      <c r="E4" s="215">
        <v>708</v>
      </c>
      <c r="F4" s="215">
        <v>0</v>
      </c>
      <c r="G4" s="215">
        <v>0</v>
      </c>
      <c r="H4" s="215">
        <v>0</v>
      </c>
      <c r="I4" s="215">
        <v>0</v>
      </c>
      <c r="J4" s="215">
        <v>0</v>
      </c>
      <c r="K4" s="215">
        <v>1529</v>
      </c>
    </row>
    <row r="5" spans="1:11" s="212" customFormat="1" ht="11.25" customHeight="1">
      <c r="A5" s="214" t="s">
        <v>548</v>
      </c>
      <c r="B5" s="214"/>
      <c r="C5" s="215">
        <v>12215</v>
      </c>
      <c r="D5" s="215">
        <v>13445</v>
      </c>
      <c r="E5" s="215">
        <v>4992</v>
      </c>
      <c r="F5" s="215">
        <v>1869</v>
      </c>
      <c r="G5" s="215">
        <v>1222</v>
      </c>
      <c r="H5" s="215">
        <v>1813</v>
      </c>
      <c r="I5" s="215">
        <v>0</v>
      </c>
      <c r="J5" s="215">
        <v>5074</v>
      </c>
      <c r="K5" s="215">
        <v>40630</v>
      </c>
    </row>
    <row r="6" spans="1:11" s="269" customFormat="1" ht="11.25" customHeight="1">
      <c r="A6" s="216" t="s">
        <v>117</v>
      </c>
      <c r="B6" s="216"/>
      <c r="C6" s="217">
        <v>0</v>
      </c>
      <c r="D6" s="217">
        <v>0</v>
      </c>
      <c r="E6" s="217">
        <v>2200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2200</v>
      </c>
    </row>
    <row r="7" spans="1:11" s="272" customFormat="1" ht="11.25" customHeight="1">
      <c r="A7" s="214" t="s">
        <v>136</v>
      </c>
      <c r="B7" s="214"/>
      <c r="C7" s="215">
        <v>89</v>
      </c>
      <c r="D7" s="215">
        <v>78</v>
      </c>
      <c r="E7" s="215">
        <v>243</v>
      </c>
      <c r="F7" s="215">
        <v>14</v>
      </c>
      <c r="G7" s="215">
        <v>42</v>
      </c>
      <c r="H7" s="215">
        <v>0</v>
      </c>
      <c r="I7" s="215">
        <v>30</v>
      </c>
      <c r="J7" s="215">
        <v>4</v>
      </c>
      <c r="K7" s="215">
        <v>500</v>
      </c>
    </row>
    <row r="8" spans="1:11" s="212" customFormat="1" ht="11.25" customHeight="1">
      <c r="A8" s="214" t="s">
        <v>599</v>
      </c>
      <c r="B8" s="214"/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7425</v>
      </c>
      <c r="I8" s="215">
        <v>0</v>
      </c>
      <c r="J8" s="215">
        <v>0</v>
      </c>
      <c r="K8" s="215">
        <v>7425</v>
      </c>
    </row>
    <row r="9" spans="1:11" s="212" customFormat="1" ht="11.25" customHeight="1">
      <c r="A9" s="219" t="s">
        <v>637</v>
      </c>
      <c r="B9" s="219"/>
      <c r="C9" s="221">
        <v>12502</v>
      </c>
      <c r="D9" s="221">
        <v>14146</v>
      </c>
      <c r="E9" s="221">
        <v>8143</v>
      </c>
      <c r="F9" s="221">
        <v>1883</v>
      </c>
      <c r="G9" s="221">
        <v>1264</v>
      </c>
      <c r="H9" s="221">
        <v>9238</v>
      </c>
      <c r="I9" s="221">
        <v>30</v>
      </c>
      <c r="J9" s="221">
        <v>5078</v>
      </c>
      <c r="K9" s="221">
        <v>52284</v>
      </c>
    </row>
    <row r="10" spans="1:11" s="213" customFormat="1" ht="11.25" customHeight="1">
      <c r="A10" s="225" t="s">
        <v>141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s="218" customFormat="1" ht="11.25" customHeight="1">
      <c r="A11" s="226" t="s">
        <v>296</v>
      </c>
      <c r="B11" s="226"/>
      <c r="C11" s="227">
        <v>146500</v>
      </c>
      <c r="D11" s="227">
        <v>101384</v>
      </c>
      <c r="E11" s="227">
        <v>107750</v>
      </c>
      <c r="F11" s="227">
        <v>79327</v>
      </c>
      <c r="G11" s="227">
        <v>35436</v>
      </c>
      <c r="H11" s="227">
        <v>17264</v>
      </c>
      <c r="I11" s="227">
        <v>0</v>
      </c>
      <c r="J11" s="227">
        <v>8479</v>
      </c>
      <c r="K11" s="227">
        <v>496140</v>
      </c>
    </row>
    <row r="12" spans="1:11" s="218" customFormat="1" ht="11.25" customHeight="1">
      <c r="A12" s="216" t="s">
        <v>148</v>
      </c>
      <c r="B12" s="216"/>
      <c r="C12" s="217">
        <v>0</v>
      </c>
      <c r="D12" s="217">
        <v>1800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1800</v>
      </c>
    </row>
    <row r="13" spans="1:11" s="212" customFormat="1" ht="11.25" customHeight="1">
      <c r="A13" s="216" t="s">
        <v>142</v>
      </c>
      <c r="B13" s="216"/>
      <c r="C13" s="217">
        <v>0</v>
      </c>
      <c r="D13" s="217">
        <v>0</v>
      </c>
      <c r="E13" s="217">
        <v>1450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1450</v>
      </c>
    </row>
    <row r="14" spans="1:11" s="218" customFormat="1" ht="11.25" customHeight="1">
      <c r="A14" s="216" t="s">
        <v>300</v>
      </c>
      <c r="B14" s="216"/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</row>
    <row r="15" spans="1:11" s="218" customFormat="1" ht="11.25" customHeight="1">
      <c r="A15" s="229" t="s">
        <v>159</v>
      </c>
      <c r="B15" s="229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s="218" customFormat="1" ht="11.25" customHeight="1">
      <c r="A16" s="216" t="s">
        <v>301</v>
      </c>
      <c r="B16" s="216"/>
      <c r="C16" s="217">
        <v>900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900</v>
      </c>
    </row>
    <row r="17" spans="1:11" s="220" customFormat="1" ht="11.25" customHeight="1">
      <c r="A17" s="214" t="s">
        <v>147</v>
      </c>
      <c r="B17" s="214"/>
      <c r="C17" s="46">
        <v>0</v>
      </c>
      <c r="D17" s="46">
        <v>0</v>
      </c>
      <c r="E17" s="228">
        <v>0</v>
      </c>
      <c r="F17" s="46">
        <v>0</v>
      </c>
      <c r="G17" s="46">
        <v>1000</v>
      </c>
      <c r="H17" s="46">
        <v>0</v>
      </c>
      <c r="I17" s="46">
        <v>0</v>
      </c>
      <c r="J17" s="46">
        <v>0</v>
      </c>
      <c r="K17" s="31">
        <v>1000</v>
      </c>
    </row>
    <row r="18" spans="1:11" s="220" customFormat="1" ht="11.25" customHeight="1">
      <c r="A18" s="216" t="s">
        <v>153</v>
      </c>
      <c r="B18" s="216"/>
      <c r="C18" s="46">
        <v>0</v>
      </c>
      <c r="D18" s="46">
        <v>3000</v>
      </c>
      <c r="E18" s="228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31">
        <v>3000</v>
      </c>
    </row>
    <row r="19" spans="1:11" s="212" customFormat="1" ht="11.25" customHeight="1">
      <c r="A19" s="219" t="s">
        <v>646</v>
      </c>
      <c r="B19" s="219"/>
      <c r="C19" s="221">
        <v>147400</v>
      </c>
      <c r="D19" s="221">
        <v>106184</v>
      </c>
      <c r="E19" s="221">
        <v>109200</v>
      </c>
      <c r="F19" s="221">
        <v>79327</v>
      </c>
      <c r="G19" s="221">
        <v>36436</v>
      </c>
      <c r="H19" s="221">
        <v>17264</v>
      </c>
      <c r="I19" s="221">
        <v>0</v>
      </c>
      <c r="J19" s="221">
        <v>8479</v>
      </c>
      <c r="K19" s="221">
        <v>504290</v>
      </c>
    </row>
    <row r="20" spans="1:11" s="212" customFormat="1" ht="11.25" customHeight="1">
      <c r="A20" s="222" t="s">
        <v>155</v>
      </c>
      <c r="B20" s="222"/>
      <c r="C20" s="223">
        <v>159902</v>
      </c>
      <c r="D20" s="223">
        <v>120330</v>
      </c>
      <c r="E20" s="223">
        <v>117343</v>
      </c>
      <c r="F20" s="223">
        <v>81210</v>
      </c>
      <c r="G20" s="223">
        <v>37700</v>
      </c>
      <c r="H20" s="223">
        <v>26502</v>
      </c>
      <c r="I20" s="223">
        <v>30</v>
      </c>
      <c r="J20" s="223">
        <v>13557</v>
      </c>
      <c r="K20" s="223">
        <v>556574</v>
      </c>
    </row>
    <row r="21" spans="1:8" s="212" customFormat="1" ht="11.25" customHeight="1">
      <c r="A21" s="272" t="s">
        <v>82</v>
      </c>
      <c r="B21" s="272" t="s">
        <v>816</v>
      </c>
      <c r="C21" s="272"/>
      <c r="D21" s="272"/>
      <c r="E21" s="272"/>
      <c r="F21" s="272"/>
      <c r="G21" s="272"/>
      <c r="H21" s="272"/>
    </row>
    <row r="22" spans="2:8" s="212" customFormat="1" ht="11.25" customHeight="1">
      <c r="B22" s="272" t="s">
        <v>299</v>
      </c>
      <c r="C22" s="272"/>
      <c r="D22" s="272"/>
      <c r="E22" s="272"/>
      <c r="F22" s="272"/>
      <c r="G22" s="272"/>
      <c r="H22" s="272"/>
    </row>
    <row r="23" spans="1:8" ht="11.25">
      <c r="A23" s="268"/>
      <c r="B23" s="268"/>
      <c r="C23" s="268"/>
      <c r="D23" s="268"/>
      <c r="E23" s="268"/>
      <c r="F23" s="268"/>
      <c r="G23" s="268"/>
      <c r="H23" s="268"/>
    </row>
    <row r="24" spans="1:8" ht="11.25">
      <c r="A24" s="268"/>
      <c r="B24" s="268"/>
      <c r="C24" s="268"/>
      <c r="D24" s="268"/>
      <c r="E24" s="268"/>
      <c r="F24" s="268"/>
      <c r="G24" s="268"/>
      <c r="H24" s="268"/>
    </row>
    <row r="25" spans="1:8" ht="11.25">
      <c r="A25" s="268"/>
      <c r="B25" s="268"/>
      <c r="C25" s="268"/>
      <c r="D25" s="268"/>
      <c r="E25" s="268"/>
      <c r="F25" s="268"/>
      <c r="G25" s="268"/>
      <c r="H25" s="268"/>
    </row>
    <row r="26" spans="1:8" ht="11.25">
      <c r="A26" s="268"/>
      <c r="B26" s="268"/>
      <c r="C26" s="268"/>
      <c r="D26" s="268"/>
      <c r="E26" s="268"/>
      <c r="F26" s="268"/>
      <c r="G26" s="268"/>
      <c r="H26" s="268"/>
    </row>
    <row r="27" s="268" customFormat="1" ht="11.25"/>
    <row r="28" s="268" customFormat="1" ht="11.25"/>
    <row r="29" s="268" customFormat="1" ht="11.25"/>
    <row r="30" s="268" customFormat="1" ht="11.25"/>
    <row r="31" s="268" customFormat="1" ht="11.25"/>
    <row r="32" s="268" customFormat="1" ht="11.25"/>
    <row r="33" s="268" customFormat="1" ht="11.25"/>
    <row r="34" s="268" customFormat="1" ht="11.25"/>
    <row r="35" s="268" customFormat="1" ht="11.25"/>
    <row r="36" s="268" customFormat="1" ht="11.25"/>
    <row r="37" s="268" customFormat="1" ht="11.25"/>
    <row r="38" s="268" customFormat="1" ht="11.25"/>
    <row r="39" s="268" customFormat="1" ht="11.25"/>
    <row r="40" s="268" customFormat="1" ht="11.25"/>
    <row r="41" s="268" customFormat="1" ht="11.25"/>
    <row r="42" s="268" customFormat="1" ht="11.25"/>
    <row r="43" s="268" customFormat="1" ht="11.25"/>
    <row r="44" s="268" customFormat="1" ht="11.25"/>
    <row r="45" s="268" customFormat="1" ht="11.25"/>
    <row r="46" s="268" customFormat="1" ht="11.25"/>
    <row r="47" s="268" customFormat="1" ht="11.25"/>
    <row r="48" s="268" customFormat="1" ht="11.25"/>
    <row r="49" s="268" customFormat="1" ht="11.25"/>
    <row r="50" s="268" customFormat="1" ht="11.25"/>
    <row r="83" s="268" customFormat="1" ht="11.25"/>
    <row r="110" spans="1:8" ht="11.25">
      <c r="A110" s="111"/>
      <c r="B110" s="111"/>
      <c r="C110" s="111"/>
      <c r="D110" s="111"/>
      <c r="E110" s="111"/>
      <c r="F110" s="111"/>
      <c r="G110" s="111"/>
      <c r="H110" s="111"/>
    </row>
    <row r="111" spans="1:8" ht="11.25">
      <c r="A111" s="268"/>
      <c r="B111" s="268"/>
      <c r="C111" s="268"/>
      <c r="D111" s="268"/>
      <c r="E111" s="268"/>
      <c r="F111" s="268"/>
      <c r="G111" s="268"/>
      <c r="H111" s="268"/>
    </row>
    <row r="112" spans="1:8" ht="11.25">
      <c r="A112" s="268"/>
      <c r="B112" s="268"/>
      <c r="C112" s="268"/>
      <c r="D112" s="268"/>
      <c r="E112" s="268"/>
      <c r="F112" s="268"/>
      <c r="G112" s="268"/>
      <c r="H112" s="268"/>
    </row>
    <row r="113" spans="1:8" ht="11.25">
      <c r="A113" s="268"/>
      <c r="B113" s="268"/>
      <c r="C113" s="268"/>
      <c r="D113" s="268"/>
      <c r="E113" s="268"/>
      <c r="F113" s="268"/>
      <c r="G113" s="268"/>
      <c r="H113" s="268"/>
    </row>
    <row r="114" spans="1:8" ht="11.25">
      <c r="A114" s="268"/>
      <c r="B114" s="268"/>
      <c r="C114" s="268"/>
      <c r="D114" s="268"/>
      <c r="E114" s="268"/>
      <c r="F114" s="268"/>
      <c r="G114" s="268"/>
      <c r="H114" s="268"/>
    </row>
    <row r="115" spans="1:8" ht="11.25">
      <c r="A115" s="268"/>
      <c r="B115" s="268"/>
      <c r="C115" s="268"/>
      <c r="D115" s="268"/>
      <c r="E115" s="268"/>
      <c r="F115" s="268"/>
      <c r="G115" s="268"/>
      <c r="H115" s="268"/>
    </row>
    <row r="116" spans="1:8" ht="11.25">
      <c r="A116" s="268"/>
      <c r="B116" s="268"/>
      <c r="C116" s="268"/>
      <c r="D116" s="268"/>
      <c r="E116" s="268"/>
      <c r="F116" s="268"/>
      <c r="G116" s="268"/>
      <c r="H116" s="268"/>
    </row>
    <row r="117" spans="1:8" ht="11.25">
      <c r="A117" s="268"/>
      <c r="B117" s="268"/>
      <c r="C117" s="268"/>
      <c r="D117" s="268"/>
      <c r="E117" s="268"/>
      <c r="F117" s="268"/>
      <c r="G117" s="268"/>
      <c r="H117" s="268"/>
    </row>
    <row r="118" spans="1:8" ht="11.25">
      <c r="A118" s="268"/>
      <c r="B118" s="268"/>
      <c r="C118" s="268"/>
      <c r="D118" s="268"/>
      <c r="E118" s="268"/>
      <c r="F118" s="268"/>
      <c r="G118" s="268"/>
      <c r="H118" s="268"/>
    </row>
    <row r="119" spans="1:8" ht="11.25">
      <c r="A119" s="268"/>
      <c r="B119" s="268"/>
      <c r="C119" s="268"/>
      <c r="D119" s="268"/>
      <c r="E119" s="268"/>
      <c r="F119" s="268"/>
      <c r="G119" s="268"/>
      <c r="H119" s="268"/>
    </row>
    <row r="120" spans="1:8" ht="11.25">
      <c r="A120" s="268"/>
      <c r="B120" s="268"/>
      <c r="C120" s="268"/>
      <c r="D120" s="268"/>
      <c r="E120" s="268"/>
      <c r="F120" s="268"/>
      <c r="G120" s="268"/>
      <c r="H120" s="268"/>
    </row>
    <row r="121" spans="1:8" ht="11.25">
      <c r="A121" s="268"/>
      <c r="B121" s="268"/>
      <c r="C121" s="268"/>
      <c r="D121" s="268"/>
      <c r="E121" s="268"/>
      <c r="F121" s="268"/>
      <c r="G121" s="268"/>
      <c r="H121" s="268"/>
    </row>
    <row r="122" spans="1:8" ht="11.25">
      <c r="A122" s="268"/>
      <c r="B122" s="268"/>
      <c r="C122" s="268"/>
      <c r="D122" s="268"/>
      <c r="E122" s="268"/>
      <c r="F122" s="268"/>
      <c r="G122" s="268"/>
      <c r="H122" s="268"/>
    </row>
    <row r="123" spans="1:8" ht="11.25">
      <c r="A123" s="268"/>
      <c r="B123" s="268"/>
      <c r="C123" s="268"/>
      <c r="D123" s="268"/>
      <c r="E123" s="268"/>
      <c r="F123" s="268"/>
      <c r="G123" s="268"/>
      <c r="H123" s="268"/>
    </row>
    <row r="124" spans="1:8" ht="11.25">
      <c r="A124" s="268"/>
      <c r="B124" s="268"/>
      <c r="C124" s="268"/>
      <c r="D124" s="268"/>
      <c r="E124" s="268"/>
      <c r="F124" s="268"/>
      <c r="G124" s="268"/>
      <c r="H124" s="268"/>
    </row>
    <row r="125" spans="1:8" ht="11.25">
      <c r="A125" s="268"/>
      <c r="B125" s="268"/>
      <c r="C125" s="268"/>
      <c r="D125" s="268"/>
      <c r="E125" s="268"/>
      <c r="F125" s="268"/>
      <c r="G125" s="268"/>
      <c r="H125" s="268"/>
    </row>
    <row r="126" spans="1:8" ht="11.25">
      <c r="A126" s="268"/>
      <c r="B126" s="268"/>
      <c r="C126" s="268"/>
      <c r="D126" s="268"/>
      <c r="E126" s="268"/>
      <c r="F126" s="268"/>
      <c r="G126" s="268"/>
      <c r="H126" s="268"/>
    </row>
    <row r="127" spans="1:8" ht="11.25">
      <c r="A127" s="268"/>
      <c r="B127" s="268"/>
      <c r="C127" s="268"/>
      <c r="D127" s="268"/>
      <c r="E127" s="268"/>
      <c r="F127" s="268"/>
      <c r="G127" s="268"/>
      <c r="H127" s="268"/>
    </row>
    <row r="128" spans="1:8" ht="11.25">
      <c r="A128" s="268"/>
      <c r="B128" s="268"/>
      <c r="C128" s="268"/>
      <c r="D128" s="268"/>
      <c r="E128" s="268"/>
      <c r="F128" s="268"/>
      <c r="G128" s="268"/>
      <c r="H128" s="268"/>
    </row>
    <row r="129" spans="1:8" ht="11.25">
      <c r="A129" s="268"/>
      <c r="B129" s="268"/>
      <c r="C129" s="268"/>
      <c r="D129" s="268"/>
      <c r="E129" s="268"/>
      <c r="F129" s="268"/>
      <c r="G129" s="268"/>
      <c r="H129" s="268"/>
    </row>
    <row r="130" spans="1:8" ht="11.25">
      <c r="A130" s="268"/>
      <c r="B130" s="268"/>
      <c r="C130" s="268"/>
      <c r="D130" s="268"/>
      <c r="E130" s="268"/>
      <c r="F130" s="268"/>
      <c r="G130" s="268"/>
      <c r="H130" s="268"/>
    </row>
    <row r="131" spans="1:8" ht="11.25">
      <c r="A131" s="268"/>
      <c r="B131" s="268"/>
      <c r="C131" s="268"/>
      <c r="D131" s="268"/>
      <c r="E131" s="268"/>
      <c r="F131" s="268"/>
      <c r="G131" s="268"/>
      <c r="H131" s="268"/>
    </row>
    <row r="132" spans="1:8" ht="11.25">
      <c r="A132" s="268"/>
      <c r="B132" s="268"/>
      <c r="C132" s="268"/>
      <c r="D132" s="268"/>
      <c r="E132" s="268"/>
      <c r="F132" s="268"/>
      <c r="G132" s="268"/>
      <c r="H132" s="268"/>
    </row>
    <row r="133" spans="1:8" ht="11.25">
      <c r="A133" s="268"/>
      <c r="B133" s="268"/>
      <c r="C133" s="268"/>
      <c r="D133" s="268"/>
      <c r="E133" s="268"/>
      <c r="F133" s="268"/>
      <c r="G133" s="268"/>
      <c r="H133" s="268"/>
    </row>
    <row r="134" spans="1:8" ht="11.25">
      <c r="A134" s="268"/>
      <c r="B134" s="268"/>
      <c r="C134" s="268"/>
      <c r="D134" s="268"/>
      <c r="E134" s="268"/>
      <c r="F134" s="268"/>
      <c r="G134" s="268"/>
      <c r="H134" s="268"/>
    </row>
    <row r="135" spans="1:8" ht="11.25">
      <c r="A135" s="268"/>
      <c r="B135" s="268"/>
      <c r="C135" s="268"/>
      <c r="D135" s="268"/>
      <c r="E135" s="268"/>
      <c r="F135" s="268"/>
      <c r="G135" s="268"/>
      <c r="H135" s="268"/>
    </row>
    <row r="136" spans="1:8" ht="11.25">
      <c r="A136" s="268"/>
      <c r="B136" s="268"/>
      <c r="C136" s="268"/>
      <c r="D136" s="268"/>
      <c r="E136" s="268"/>
      <c r="F136" s="268"/>
      <c r="G136" s="268"/>
      <c r="H136" s="268"/>
    </row>
    <row r="137" spans="1:8" ht="11.25">
      <c r="A137" s="268"/>
      <c r="B137" s="268"/>
      <c r="C137" s="268"/>
      <c r="D137" s="268"/>
      <c r="E137" s="268"/>
      <c r="F137" s="268"/>
      <c r="G137" s="268"/>
      <c r="H137" s="268"/>
    </row>
    <row r="138" spans="1:8" ht="11.25">
      <c r="A138" s="268"/>
      <c r="B138" s="268"/>
      <c r="C138" s="268"/>
      <c r="D138" s="268"/>
      <c r="E138" s="268"/>
      <c r="F138" s="268"/>
      <c r="G138" s="268"/>
      <c r="H138" s="268"/>
    </row>
    <row r="139" spans="1:8" ht="11.25">
      <c r="A139" s="268"/>
      <c r="B139" s="268"/>
      <c r="C139" s="268"/>
      <c r="D139" s="268"/>
      <c r="E139" s="268"/>
      <c r="F139" s="268"/>
      <c r="G139" s="268"/>
      <c r="H139" s="268"/>
    </row>
    <row r="140" spans="1:8" ht="11.25">
      <c r="A140" s="268"/>
      <c r="B140" s="268"/>
      <c r="C140" s="268"/>
      <c r="D140" s="268"/>
      <c r="E140" s="268"/>
      <c r="F140" s="268"/>
      <c r="G140" s="268"/>
      <c r="H140" s="268"/>
    </row>
    <row r="141" spans="1:8" ht="11.25">
      <c r="A141" s="268"/>
      <c r="B141" s="268"/>
      <c r="C141" s="268"/>
      <c r="D141" s="268"/>
      <c r="E141" s="268"/>
      <c r="F141" s="268"/>
      <c r="G141" s="268"/>
      <c r="H141" s="268"/>
    </row>
    <row r="142" spans="1:8" ht="11.25">
      <c r="A142" s="268"/>
      <c r="B142" s="268"/>
      <c r="C142" s="268"/>
      <c r="D142" s="268"/>
      <c r="E142" s="268"/>
      <c r="F142" s="268"/>
      <c r="G142" s="268"/>
      <c r="H142" s="268"/>
    </row>
    <row r="143" spans="1:8" ht="11.25">
      <c r="A143" s="268"/>
      <c r="B143" s="268"/>
      <c r="C143" s="268"/>
      <c r="D143" s="268"/>
      <c r="E143" s="268"/>
      <c r="F143" s="268"/>
      <c r="G143" s="268"/>
      <c r="H143" s="268"/>
    </row>
    <row r="144" spans="1:8" ht="11.25">
      <c r="A144" s="271"/>
      <c r="B144" s="271"/>
      <c r="C144" s="271"/>
      <c r="D144" s="271"/>
      <c r="E144" s="271"/>
      <c r="F144" s="271"/>
      <c r="G144" s="271"/>
      <c r="H144" s="271"/>
    </row>
    <row r="153" spans="1:9" ht="11.25">
      <c r="A153" s="268"/>
      <c r="B153" s="268"/>
      <c r="C153" s="268"/>
      <c r="D153" s="268"/>
      <c r="E153" s="268"/>
      <c r="F153" s="268"/>
      <c r="G153" s="268"/>
      <c r="H153" s="268"/>
      <c r="I153" s="268"/>
    </row>
    <row r="154" spans="1:9" ht="11.25">
      <c r="A154" s="268"/>
      <c r="B154" s="268"/>
      <c r="C154" s="268"/>
      <c r="D154" s="268"/>
      <c r="E154" s="268"/>
      <c r="F154" s="268"/>
      <c r="G154" s="268"/>
      <c r="H154" s="268"/>
      <c r="I154" s="268"/>
    </row>
    <row r="155" spans="1:9" ht="11.25">
      <c r="A155" s="268"/>
      <c r="B155" s="268"/>
      <c r="C155" s="268"/>
      <c r="D155" s="268"/>
      <c r="E155" s="268"/>
      <c r="F155" s="268"/>
      <c r="G155" s="268"/>
      <c r="H155" s="268"/>
      <c r="I155" s="268"/>
    </row>
    <row r="156" spans="1:9" ht="11.25">
      <c r="A156" s="268"/>
      <c r="B156" s="268"/>
      <c r="C156" s="268"/>
      <c r="D156" s="268"/>
      <c r="E156" s="268"/>
      <c r="F156" s="268"/>
      <c r="G156" s="268"/>
      <c r="H156" s="268"/>
      <c r="I156" s="268"/>
    </row>
    <row r="157" spans="1:9" ht="11.25">
      <c r="A157" s="268"/>
      <c r="B157" s="268"/>
      <c r="C157" s="268"/>
      <c r="D157" s="268"/>
      <c r="E157" s="268"/>
      <c r="F157" s="268"/>
      <c r="G157" s="268"/>
      <c r="H157" s="268"/>
      <c r="I157" s="268"/>
    </row>
    <row r="158" spans="1:9" ht="11.25">
      <c r="A158" s="268"/>
      <c r="B158" s="268"/>
      <c r="C158" s="268"/>
      <c r="D158" s="268"/>
      <c r="E158" s="268"/>
      <c r="F158" s="268"/>
      <c r="G158" s="268"/>
      <c r="H158" s="268"/>
      <c r="I158" s="268"/>
    </row>
    <row r="159" spans="1:9" ht="11.25">
      <c r="A159" s="268"/>
      <c r="B159" s="268"/>
      <c r="C159" s="268"/>
      <c r="D159" s="268"/>
      <c r="E159" s="268"/>
      <c r="F159" s="268"/>
      <c r="G159" s="268"/>
      <c r="H159" s="268"/>
      <c r="I159" s="268"/>
    </row>
    <row r="160" spans="1:9" ht="11.25">
      <c r="A160" s="268"/>
      <c r="B160" s="268"/>
      <c r="C160" s="268"/>
      <c r="D160" s="268"/>
      <c r="E160" s="268"/>
      <c r="F160" s="268"/>
      <c r="G160" s="268"/>
      <c r="H160" s="268"/>
      <c r="I160" s="268"/>
    </row>
  </sheetData>
  <printOptions horizontalCentered="1"/>
  <pageMargins left="1.5748031496062993" right="1.5748031496062993" top="1.4566929133858268" bottom="1.4566929133858268" header="1.062992125984252" footer="1.062992125984252"/>
  <pageSetup firstPageNumber="48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003"/>
  <sheetViews>
    <sheetView showGridLines="0" zoomScale="95" zoomScaleNormal="95" workbookViewId="0" topLeftCell="A745">
      <selection activeCell="D761" sqref="D761"/>
    </sheetView>
  </sheetViews>
  <sheetFormatPr defaultColWidth="9.140625" defaultRowHeight="12.75"/>
  <cols>
    <col min="1" max="1" width="48.28125" style="0" customWidth="1"/>
    <col min="2" max="2" width="50.7109375" style="5" bestFit="1" customWidth="1"/>
    <col min="3" max="3" width="14.28125" style="0" customWidth="1"/>
    <col min="4" max="4" width="19.140625" style="139" customWidth="1"/>
    <col min="5" max="5" width="18.140625" style="0" customWidth="1"/>
    <col min="6" max="6" width="19.421875" style="0" customWidth="1"/>
    <col min="7" max="7" width="21.00390625" style="0" customWidth="1"/>
    <col min="8" max="8" width="25.57421875" style="0" customWidth="1"/>
  </cols>
  <sheetData>
    <row r="1" spans="1:8" ht="12.75" customHeight="1">
      <c r="A1" s="161" t="s">
        <v>357</v>
      </c>
      <c r="B1" s="161"/>
      <c r="C1" s="161"/>
      <c r="D1" s="161"/>
      <c r="E1" s="161"/>
      <c r="F1" s="161"/>
      <c r="G1" s="161"/>
      <c r="H1" s="161"/>
    </row>
    <row r="2" spans="1:2" ht="15">
      <c r="A2" s="1" t="s">
        <v>330</v>
      </c>
      <c r="B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15">
      <c r="A8" s="1" t="s">
        <v>332</v>
      </c>
      <c r="B8" s="2" t="s">
        <v>335</v>
      </c>
    </row>
    <row r="9" spans="1:2" ht="30">
      <c r="A9" s="1"/>
      <c r="B9" s="2" t="s">
        <v>336</v>
      </c>
    </row>
    <row r="10" spans="1:4" ht="15">
      <c r="A10" s="1" t="s">
        <v>333</v>
      </c>
      <c r="B10" s="2" t="s">
        <v>317</v>
      </c>
      <c r="D10" s="140"/>
    </row>
    <row r="11" spans="1:2" ht="15">
      <c r="A11" s="1"/>
      <c r="B11" s="2" t="s">
        <v>318</v>
      </c>
    </row>
    <row r="12" spans="1:4" ht="15">
      <c r="A12" s="1"/>
      <c r="B12" s="2" t="s">
        <v>319</v>
      </c>
      <c r="D12" s="141"/>
    </row>
    <row r="13" spans="1:2" ht="15">
      <c r="A13" s="1"/>
      <c r="B13" s="2" t="s">
        <v>320</v>
      </c>
    </row>
    <row r="14" spans="1:2" ht="15">
      <c r="A14" s="1"/>
      <c r="B14" s="2" t="s">
        <v>321</v>
      </c>
    </row>
    <row r="15" spans="1:2" ht="15">
      <c r="A15" s="1"/>
      <c r="B15" s="2" t="s">
        <v>322</v>
      </c>
    </row>
    <row r="16" spans="1:2" ht="15">
      <c r="A16" s="1"/>
      <c r="B16" s="2" t="s">
        <v>323</v>
      </c>
    </row>
    <row r="17" spans="1:2" ht="15">
      <c r="A17" s="1"/>
      <c r="B17" s="2" t="s">
        <v>324</v>
      </c>
    </row>
    <row r="18" spans="1:2" ht="15">
      <c r="A18" s="1"/>
      <c r="B18" s="2" t="s">
        <v>325</v>
      </c>
    </row>
    <row r="19" spans="1:8" ht="12.75">
      <c r="A19" s="174" t="s">
        <v>326</v>
      </c>
      <c r="B19" s="174" t="s">
        <v>327</v>
      </c>
      <c r="C19" s="174" t="s">
        <v>328</v>
      </c>
      <c r="D19" t="s">
        <v>249</v>
      </c>
      <c r="E19" t="s">
        <v>250</v>
      </c>
      <c r="F19" t="s">
        <v>251</v>
      </c>
      <c r="G19" t="s">
        <v>314</v>
      </c>
      <c r="H19" t="s">
        <v>315</v>
      </c>
    </row>
    <row r="20" spans="1:8" ht="12.75">
      <c r="A20" s="174"/>
      <c r="B20" s="174"/>
      <c r="C20" s="174"/>
      <c r="D20" t="s">
        <v>150</v>
      </c>
      <c r="E20" t="s">
        <v>150</v>
      </c>
      <c r="F20" t="s">
        <v>150</v>
      </c>
      <c r="G20" t="s">
        <v>150</v>
      </c>
      <c r="H20" t="s">
        <v>150</v>
      </c>
    </row>
    <row r="21" spans="1:4" ht="12.75">
      <c r="A21" t="s">
        <v>600</v>
      </c>
      <c r="B21" t="s">
        <v>335</v>
      </c>
      <c r="C21" t="s">
        <v>317</v>
      </c>
      <c r="D21"/>
    </row>
    <row r="22" spans="1:4" ht="12.75">
      <c r="A22" t="s">
        <v>600</v>
      </c>
      <c r="B22" t="s">
        <v>335</v>
      </c>
      <c r="C22" t="s">
        <v>318</v>
      </c>
      <c r="D22"/>
    </row>
    <row r="23" spans="1:4" ht="12.75">
      <c r="A23" t="s">
        <v>600</v>
      </c>
      <c r="B23" t="s">
        <v>335</v>
      </c>
      <c r="C23" t="s">
        <v>319</v>
      </c>
      <c r="D23"/>
    </row>
    <row r="24" spans="1:4" ht="12.75">
      <c r="A24" t="s">
        <v>600</v>
      </c>
      <c r="B24" t="s">
        <v>335</v>
      </c>
      <c r="C24" t="s">
        <v>320</v>
      </c>
      <c r="D24"/>
    </row>
    <row r="25" spans="1:4" ht="12.75">
      <c r="A25" t="s">
        <v>600</v>
      </c>
      <c r="B25" t="s">
        <v>335</v>
      </c>
      <c r="C25" t="s">
        <v>321</v>
      </c>
      <c r="D25"/>
    </row>
    <row r="26" spans="1:4" ht="12.75">
      <c r="A26" t="s">
        <v>600</v>
      </c>
      <c r="B26" t="s">
        <v>335</v>
      </c>
      <c r="C26" t="s">
        <v>322</v>
      </c>
      <c r="D26"/>
    </row>
    <row r="27" spans="1:4" ht="12.75">
      <c r="A27" t="s">
        <v>600</v>
      </c>
      <c r="B27" t="s">
        <v>335</v>
      </c>
      <c r="C27" t="s">
        <v>323</v>
      </c>
      <c r="D27"/>
    </row>
    <row r="28" spans="1:4" ht="12.75">
      <c r="A28" t="s">
        <v>600</v>
      </c>
      <c r="B28" t="s">
        <v>335</v>
      </c>
      <c r="C28" t="s">
        <v>324</v>
      </c>
      <c r="D28"/>
    </row>
    <row r="29" spans="1:4" ht="12.75">
      <c r="A29" t="s">
        <v>600</v>
      </c>
      <c r="B29" t="s">
        <v>335</v>
      </c>
      <c r="C29" t="s">
        <v>325</v>
      </c>
      <c r="D29"/>
    </row>
    <row r="30" spans="1:4" ht="12.75">
      <c r="A30" t="s">
        <v>600</v>
      </c>
      <c r="B30" t="s">
        <v>336</v>
      </c>
      <c r="C30" t="s">
        <v>317</v>
      </c>
      <c r="D30"/>
    </row>
    <row r="31" spans="1:4" ht="12.75">
      <c r="A31" t="s">
        <v>600</v>
      </c>
      <c r="B31" t="s">
        <v>336</v>
      </c>
      <c r="C31" t="s">
        <v>318</v>
      </c>
      <c r="D31"/>
    </row>
    <row r="32" spans="1:4" ht="12.75">
      <c r="A32" t="s">
        <v>600</v>
      </c>
      <c r="B32" t="s">
        <v>336</v>
      </c>
      <c r="C32" t="s">
        <v>319</v>
      </c>
      <c r="D32"/>
    </row>
    <row r="33" spans="1:4" ht="12.75">
      <c r="A33" t="s">
        <v>600</v>
      </c>
      <c r="B33" t="s">
        <v>336</v>
      </c>
      <c r="C33" t="s">
        <v>320</v>
      </c>
      <c r="D33"/>
    </row>
    <row r="34" spans="1:4" ht="12.75">
      <c r="A34" t="s">
        <v>600</v>
      </c>
      <c r="B34" t="s">
        <v>336</v>
      </c>
      <c r="C34" t="s">
        <v>321</v>
      </c>
      <c r="D34"/>
    </row>
    <row r="35" spans="1:4" ht="12.75">
      <c r="A35" t="s">
        <v>600</v>
      </c>
      <c r="B35" t="s">
        <v>336</v>
      </c>
      <c r="C35" t="s">
        <v>322</v>
      </c>
      <c r="D35"/>
    </row>
    <row r="36" spans="1:4" ht="12.75">
      <c r="A36" t="s">
        <v>600</v>
      </c>
      <c r="B36" t="s">
        <v>336</v>
      </c>
      <c r="C36" t="s">
        <v>323</v>
      </c>
      <c r="D36"/>
    </row>
    <row r="37" spans="1:4" ht="12.75">
      <c r="A37" t="s">
        <v>600</v>
      </c>
      <c r="B37" t="s">
        <v>336</v>
      </c>
      <c r="C37" t="s">
        <v>324</v>
      </c>
      <c r="D37"/>
    </row>
    <row r="38" spans="1:4" ht="12.75">
      <c r="A38" t="s">
        <v>600</v>
      </c>
      <c r="B38" t="s">
        <v>336</v>
      </c>
      <c r="C38" t="s">
        <v>325</v>
      </c>
      <c r="D38"/>
    </row>
    <row r="39" spans="1:4" ht="12.75">
      <c r="A39" t="s">
        <v>454</v>
      </c>
      <c r="B39" t="s">
        <v>335</v>
      </c>
      <c r="C39" t="s">
        <v>317</v>
      </c>
      <c r="D39"/>
    </row>
    <row r="40" spans="1:4" ht="12.75">
      <c r="A40" t="s">
        <v>454</v>
      </c>
      <c r="B40" t="s">
        <v>335</v>
      </c>
      <c r="C40" t="s">
        <v>318</v>
      </c>
      <c r="D40"/>
    </row>
    <row r="41" spans="1:4" ht="12.75">
      <c r="A41" t="s">
        <v>454</v>
      </c>
      <c r="B41" t="s">
        <v>335</v>
      </c>
      <c r="C41" t="s">
        <v>319</v>
      </c>
      <c r="D41"/>
    </row>
    <row r="42" spans="1:4" ht="12.75">
      <c r="A42" t="s">
        <v>454</v>
      </c>
      <c r="B42" t="s">
        <v>335</v>
      </c>
      <c r="C42" t="s">
        <v>320</v>
      </c>
      <c r="D42"/>
    </row>
    <row r="43" spans="1:4" ht="12.75">
      <c r="A43" t="s">
        <v>454</v>
      </c>
      <c r="B43" t="s">
        <v>335</v>
      </c>
      <c r="C43" t="s">
        <v>321</v>
      </c>
      <c r="D43"/>
    </row>
    <row r="44" spans="1:4" ht="12.75">
      <c r="A44" t="s">
        <v>454</v>
      </c>
      <c r="B44" t="s">
        <v>335</v>
      </c>
      <c r="C44" t="s">
        <v>322</v>
      </c>
      <c r="D44"/>
    </row>
    <row r="45" spans="1:4" ht="12.75">
      <c r="A45" t="s">
        <v>454</v>
      </c>
      <c r="B45" t="s">
        <v>335</v>
      </c>
      <c r="C45" t="s">
        <v>323</v>
      </c>
      <c r="D45"/>
    </row>
    <row r="46" spans="1:4" ht="12.75">
      <c r="A46" t="s">
        <v>454</v>
      </c>
      <c r="B46" t="s">
        <v>335</v>
      </c>
      <c r="C46" t="s">
        <v>324</v>
      </c>
      <c r="D46"/>
    </row>
    <row r="47" spans="1:4" ht="12.75">
      <c r="A47" t="s">
        <v>454</v>
      </c>
      <c r="B47" t="s">
        <v>335</v>
      </c>
      <c r="C47" t="s">
        <v>325</v>
      </c>
      <c r="D47"/>
    </row>
    <row r="48" spans="1:4" ht="12.75">
      <c r="A48" t="s">
        <v>454</v>
      </c>
      <c r="B48" t="s">
        <v>336</v>
      </c>
      <c r="C48" t="s">
        <v>317</v>
      </c>
      <c r="D48"/>
    </row>
    <row r="49" spans="1:4" ht="12.75">
      <c r="A49" t="s">
        <v>454</v>
      </c>
      <c r="B49" t="s">
        <v>336</v>
      </c>
      <c r="C49" t="s">
        <v>318</v>
      </c>
      <c r="D49"/>
    </row>
    <row r="50" spans="1:4" ht="12.75">
      <c r="A50" t="s">
        <v>454</v>
      </c>
      <c r="B50" t="s">
        <v>336</v>
      </c>
      <c r="C50" t="s">
        <v>319</v>
      </c>
      <c r="D50"/>
    </row>
    <row r="51" spans="1:4" ht="12.75">
      <c r="A51" t="s">
        <v>454</v>
      </c>
      <c r="B51" t="s">
        <v>336</v>
      </c>
      <c r="C51" t="s">
        <v>320</v>
      </c>
      <c r="D51"/>
    </row>
    <row r="52" spans="1:4" ht="12.75">
      <c r="A52" t="s">
        <v>454</v>
      </c>
      <c r="B52" t="s">
        <v>336</v>
      </c>
      <c r="C52" t="s">
        <v>321</v>
      </c>
      <c r="D52"/>
    </row>
    <row r="53" spans="1:4" ht="12.75">
      <c r="A53" t="s">
        <v>454</v>
      </c>
      <c r="B53" t="s">
        <v>336</v>
      </c>
      <c r="C53" t="s">
        <v>322</v>
      </c>
      <c r="D53"/>
    </row>
    <row r="54" spans="1:4" ht="12.75">
      <c r="A54" t="s">
        <v>454</v>
      </c>
      <c r="B54" t="s">
        <v>336</v>
      </c>
      <c r="C54" t="s">
        <v>323</v>
      </c>
      <c r="D54"/>
    </row>
    <row r="55" spans="1:4" ht="12.75">
      <c r="A55" t="s">
        <v>454</v>
      </c>
      <c r="B55" t="s">
        <v>336</v>
      </c>
      <c r="C55" t="s">
        <v>324</v>
      </c>
      <c r="D55"/>
    </row>
    <row r="56" spans="1:4" ht="12.75">
      <c r="A56" t="s">
        <v>454</v>
      </c>
      <c r="B56" t="s">
        <v>336</v>
      </c>
      <c r="C56" t="s">
        <v>325</v>
      </c>
      <c r="D56"/>
    </row>
    <row r="57" spans="1:4" ht="12.75">
      <c r="A57" t="s">
        <v>167</v>
      </c>
      <c r="B57" t="s">
        <v>335</v>
      </c>
      <c r="C57" t="s">
        <v>317</v>
      </c>
      <c r="D57"/>
    </row>
    <row r="58" spans="1:8" ht="12.75">
      <c r="A58" t="s">
        <v>167</v>
      </c>
      <c r="B58" t="s">
        <v>335</v>
      </c>
      <c r="C58" t="s">
        <v>318</v>
      </c>
      <c r="D58" s="159">
        <v>23463000</v>
      </c>
      <c r="E58" s="159">
        <v>23956000</v>
      </c>
      <c r="F58" s="159">
        <v>24411000</v>
      </c>
      <c r="G58" s="159">
        <v>24874000</v>
      </c>
      <c r="H58" s="159">
        <v>25347000</v>
      </c>
    </row>
    <row r="59" spans="1:4" ht="12.75">
      <c r="A59" t="s">
        <v>167</v>
      </c>
      <c r="B59" t="s">
        <v>335</v>
      </c>
      <c r="C59" t="s">
        <v>319</v>
      </c>
      <c r="D59"/>
    </row>
    <row r="60" spans="1:4" ht="12.75">
      <c r="A60" t="s">
        <v>167</v>
      </c>
      <c r="B60" t="s">
        <v>335</v>
      </c>
      <c r="C60" t="s">
        <v>320</v>
      </c>
      <c r="D60"/>
    </row>
    <row r="61" spans="1:4" ht="12.75">
      <c r="A61" t="s">
        <v>167</v>
      </c>
      <c r="B61" t="s">
        <v>335</v>
      </c>
      <c r="C61" t="s">
        <v>321</v>
      </c>
      <c r="D61"/>
    </row>
    <row r="62" spans="1:4" ht="12.75">
      <c r="A62" t="s">
        <v>167</v>
      </c>
      <c r="B62" t="s">
        <v>335</v>
      </c>
      <c r="C62" t="s">
        <v>322</v>
      </c>
      <c r="D62"/>
    </row>
    <row r="63" spans="1:4" ht="12.75">
      <c r="A63" t="s">
        <v>167</v>
      </c>
      <c r="B63" t="s">
        <v>335</v>
      </c>
      <c r="C63" t="s">
        <v>323</v>
      </c>
      <c r="D63"/>
    </row>
    <row r="64" spans="1:4" ht="12.75">
      <c r="A64" t="s">
        <v>167</v>
      </c>
      <c r="B64" t="s">
        <v>335</v>
      </c>
      <c r="C64" t="s">
        <v>324</v>
      </c>
      <c r="D64"/>
    </row>
    <row r="65" spans="1:4" ht="12.75">
      <c r="A65" t="s">
        <v>167</v>
      </c>
      <c r="B65" t="s">
        <v>335</v>
      </c>
      <c r="C65" t="s">
        <v>325</v>
      </c>
      <c r="D65"/>
    </row>
    <row r="66" spans="1:4" ht="12.75">
      <c r="A66" t="s">
        <v>167</v>
      </c>
      <c r="B66" t="s">
        <v>336</v>
      </c>
      <c r="C66" t="s">
        <v>317</v>
      </c>
      <c r="D66"/>
    </row>
    <row r="67" spans="1:4" ht="12.75">
      <c r="A67" t="s">
        <v>167</v>
      </c>
      <c r="B67" t="s">
        <v>336</v>
      </c>
      <c r="C67" t="s">
        <v>318</v>
      </c>
      <c r="D67"/>
    </row>
    <row r="68" spans="1:4" ht="12.75">
      <c r="A68" t="s">
        <v>167</v>
      </c>
      <c r="B68" t="s">
        <v>336</v>
      </c>
      <c r="C68" t="s">
        <v>319</v>
      </c>
      <c r="D68"/>
    </row>
    <row r="69" spans="1:4" ht="12.75">
      <c r="A69" t="s">
        <v>167</v>
      </c>
      <c r="B69" t="s">
        <v>336</v>
      </c>
      <c r="C69" t="s">
        <v>320</v>
      </c>
      <c r="D69"/>
    </row>
    <row r="70" spans="1:4" ht="12.75">
      <c r="A70" t="s">
        <v>167</v>
      </c>
      <c r="B70" t="s">
        <v>336</v>
      </c>
      <c r="C70" t="s">
        <v>321</v>
      </c>
      <c r="D70"/>
    </row>
    <row r="71" spans="1:4" ht="12.75">
      <c r="A71" t="s">
        <v>167</v>
      </c>
      <c r="B71" t="s">
        <v>336</v>
      </c>
      <c r="C71" t="s">
        <v>322</v>
      </c>
      <c r="D71"/>
    </row>
    <row r="72" spans="1:4" ht="12.75">
      <c r="A72" t="s">
        <v>167</v>
      </c>
      <c r="B72" t="s">
        <v>336</v>
      </c>
      <c r="C72" t="s">
        <v>323</v>
      </c>
      <c r="D72"/>
    </row>
    <row r="73" spans="1:4" ht="12.75">
      <c r="A73" t="s">
        <v>167</v>
      </c>
      <c r="B73" t="s">
        <v>336</v>
      </c>
      <c r="C73" t="s">
        <v>324</v>
      </c>
      <c r="D73"/>
    </row>
    <row r="74" spans="1:4" ht="12.75">
      <c r="A74" t="s">
        <v>167</v>
      </c>
      <c r="B74" t="s">
        <v>336</v>
      </c>
      <c r="C74" t="s">
        <v>325</v>
      </c>
      <c r="D74"/>
    </row>
    <row r="75" spans="1:4" ht="12.75">
      <c r="A75" t="s">
        <v>358</v>
      </c>
      <c r="B75" t="s">
        <v>335</v>
      </c>
      <c r="C75" t="s">
        <v>317</v>
      </c>
      <c r="D75"/>
    </row>
    <row r="76" spans="1:8" ht="12.75">
      <c r="A76" t="s">
        <v>358</v>
      </c>
      <c r="B76" t="s">
        <v>335</v>
      </c>
      <c r="C76" t="s">
        <v>318</v>
      </c>
      <c r="D76" s="159">
        <v>849000</v>
      </c>
      <c r="E76" s="159">
        <v>704000</v>
      </c>
      <c r="F76" s="159">
        <v>739000</v>
      </c>
      <c r="G76" s="159">
        <v>772000</v>
      </c>
      <c r="H76" s="159">
        <v>807000</v>
      </c>
    </row>
    <row r="77" spans="1:8" ht="12.75">
      <c r="A77" t="s">
        <v>358</v>
      </c>
      <c r="B77" t="s">
        <v>335</v>
      </c>
      <c r="C77" t="s">
        <v>319</v>
      </c>
      <c r="D77" s="159">
        <v>21455000</v>
      </c>
      <c r="E77" s="159">
        <v>23688000</v>
      </c>
      <c r="F77" s="159">
        <v>24889000</v>
      </c>
      <c r="G77" s="159">
        <v>26057000</v>
      </c>
      <c r="H77" s="159">
        <v>27264000</v>
      </c>
    </row>
    <row r="78" spans="1:8" ht="12.75">
      <c r="A78" t="s">
        <v>358</v>
      </c>
      <c r="B78" t="s">
        <v>335</v>
      </c>
      <c r="C78" t="s">
        <v>320</v>
      </c>
      <c r="D78" s="159">
        <v>1506000</v>
      </c>
      <c r="E78" s="159">
        <v>981000</v>
      </c>
      <c r="F78" s="159">
        <v>1032000</v>
      </c>
      <c r="G78" s="159">
        <v>1077000</v>
      </c>
      <c r="H78" s="159">
        <v>1125000</v>
      </c>
    </row>
    <row r="79" spans="1:8" ht="12.75">
      <c r="A79" t="s">
        <v>358</v>
      </c>
      <c r="B79" t="s">
        <v>335</v>
      </c>
      <c r="C79" t="s">
        <v>321</v>
      </c>
      <c r="D79" s="159">
        <v>10056000</v>
      </c>
      <c r="E79" s="159">
        <v>11547000</v>
      </c>
      <c r="F79" s="159">
        <v>12129000</v>
      </c>
      <c r="G79" s="159">
        <v>12700000</v>
      </c>
      <c r="H79" s="159">
        <v>13287000</v>
      </c>
    </row>
    <row r="80" spans="1:8" ht="12.75">
      <c r="A80" t="s">
        <v>358</v>
      </c>
      <c r="B80" t="s">
        <v>335</v>
      </c>
      <c r="C80" t="s">
        <v>322</v>
      </c>
      <c r="D80" s="159">
        <v>6115000</v>
      </c>
      <c r="E80" s="159">
        <v>6363000</v>
      </c>
      <c r="F80" s="159">
        <v>6684000</v>
      </c>
      <c r="G80" s="159">
        <v>6999000</v>
      </c>
      <c r="H80" s="159">
        <v>7325000</v>
      </c>
    </row>
    <row r="81" spans="1:8" ht="12.75">
      <c r="A81" t="s">
        <v>358</v>
      </c>
      <c r="B81" t="s">
        <v>335</v>
      </c>
      <c r="C81" t="s">
        <v>323</v>
      </c>
      <c r="D81" s="159">
        <v>2695000</v>
      </c>
      <c r="E81" s="159">
        <v>1834000</v>
      </c>
      <c r="F81" s="159">
        <v>1924000</v>
      </c>
      <c r="G81" s="159">
        <v>2013000</v>
      </c>
      <c r="H81" s="159">
        <v>2104000</v>
      </c>
    </row>
    <row r="82" spans="1:8" ht="12.75">
      <c r="A82" t="s">
        <v>358</v>
      </c>
      <c r="B82" t="s">
        <v>335</v>
      </c>
      <c r="C82" t="s">
        <v>324</v>
      </c>
      <c r="D82" s="159">
        <v>15627000</v>
      </c>
      <c r="E82" s="159">
        <v>16443000</v>
      </c>
      <c r="F82" s="159">
        <v>17279000</v>
      </c>
      <c r="G82" s="159">
        <v>18086000</v>
      </c>
      <c r="H82" s="159">
        <v>18922000</v>
      </c>
    </row>
    <row r="83" spans="1:8" ht="12.75">
      <c r="A83" t="s">
        <v>358</v>
      </c>
      <c r="B83" t="s">
        <v>335</v>
      </c>
      <c r="C83" t="s">
        <v>325</v>
      </c>
      <c r="D83" s="159">
        <v>6532000</v>
      </c>
      <c r="E83" s="159">
        <v>6832000</v>
      </c>
      <c r="F83" s="159">
        <v>7179000</v>
      </c>
      <c r="G83" s="159">
        <v>7514000</v>
      </c>
      <c r="H83" s="159">
        <v>7863000</v>
      </c>
    </row>
    <row r="84" spans="1:4" ht="12.75">
      <c r="A84" t="s">
        <v>358</v>
      </c>
      <c r="B84" t="s">
        <v>336</v>
      </c>
      <c r="C84" t="s">
        <v>317</v>
      </c>
      <c r="D84"/>
    </row>
    <row r="85" spans="1:4" ht="12.75">
      <c r="A85" t="s">
        <v>358</v>
      </c>
      <c r="B85" t="s">
        <v>336</v>
      </c>
      <c r="C85" t="s">
        <v>318</v>
      </c>
      <c r="D85"/>
    </row>
    <row r="86" spans="1:4" ht="12.75">
      <c r="A86" t="s">
        <v>358</v>
      </c>
      <c r="B86" t="s">
        <v>336</v>
      </c>
      <c r="C86" t="s">
        <v>319</v>
      </c>
      <c r="D86"/>
    </row>
    <row r="87" spans="1:4" ht="12.75">
      <c r="A87" t="s">
        <v>358</v>
      </c>
      <c r="B87" t="s">
        <v>336</v>
      </c>
      <c r="C87" t="s">
        <v>320</v>
      </c>
      <c r="D87"/>
    </row>
    <row r="88" spans="1:4" ht="12.75">
      <c r="A88" t="s">
        <v>358</v>
      </c>
      <c r="B88" t="s">
        <v>336</v>
      </c>
      <c r="C88" t="s">
        <v>321</v>
      </c>
      <c r="D88"/>
    </row>
    <row r="89" spans="1:4" ht="12.75">
      <c r="A89" t="s">
        <v>358</v>
      </c>
      <c r="B89" t="s">
        <v>336</v>
      </c>
      <c r="C89" t="s">
        <v>322</v>
      </c>
      <c r="D89"/>
    </row>
    <row r="90" spans="1:4" ht="12.75">
      <c r="A90" t="s">
        <v>358</v>
      </c>
      <c r="B90" t="s">
        <v>336</v>
      </c>
      <c r="C90" t="s">
        <v>323</v>
      </c>
      <c r="D90"/>
    </row>
    <row r="91" spans="1:4" ht="12.75">
      <c r="A91" t="s">
        <v>358</v>
      </c>
      <c r="B91" t="s">
        <v>336</v>
      </c>
      <c r="C91" t="s">
        <v>324</v>
      </c>
      <c r="D91"/>
    </row>
    <row r="92" spans="1:4" ht="12.75">
      <c r="A92" t="s">
        <v>358</v>
      </c>
      <c r="B92" t="s">
        <v>336</v>
      </c>
      <c r="C92" t="s">
        <v>325</v>
      </c>
      <c r="D92"/>
    </row>
    <row r="93" spans="1:4" ht="12.75">
      <c r="A93" t="s">
        <v>619</v>
      </c>
      <c r="B93" t="s">
        <v>335</v>
      </c>
      <c r="C93" t="s">
        <v>317</v>
      </c>
      <c r="D93"/>
    </row>
    <row r="94" spans="1:4" ht="12.75">
      <c r="A94" t="s">
        <v>619</v>
      </c>
      <c r="B94" t="s">
        <v>335</v>
      </c>
      <c r="C94" t="s">
        <v>318</v>
      </c>
      <c r="D94"/>
    </row>
    <row r="95" spans="1:4" ht="12.75">
      <c r="A95" t="s">
        <v>619</v>
      </c>
      <c r="B95" t="s">
        <v>335</v>
      </c>
      <c r="C95" t="s">
        <v>319</v>
      </c>
      <c r="D95"/>
    </row>
    <row r="96" spans="1:4" ht="12.75">
      <c r="A96" t="s">
        <v>619</v>
      </c>
      <c r="B96" t="s">
        <v>335</v>
      </c>
      <c r="C96" t="s">
        <v>320</v>
      </c>
      <c r="D96"/>
    </row>
    <row r="97" spans="1:4" ht="12.75">
      <c r="A97" t="s">
        <v>619</v>
      </c>
      <c r="B97" t="s">
        <v>335</v>
      </c>
      <c r="C97" t="s">
        <v>321</v>
      </c>
      <c r="D97"/>
    </row>
    <row r="98" spans="1:4" ht="12.75">
      <c r="A98" t="s">
        <v>619</v>
      </c>
      <c r="B98" t="s">
        <v>335</v>
      </c>
      <c r="C98" t="s">
        <v>322</v>
      </c>
      <c r="D98"/>
    </row>
    <row r="99" spans="1:4" ht="12.75">
      <c r="A99" t="s">
        <v>619</v>
      </c>
      <c r="B99" t="s">
        <v>335</v>
      </c>
      <c r="C99" t="s">
        <v>323</v>
      </c>
      <c r="D99"/>
    </row>
    <row r="100" spans="1:4" ht="12.75">
      <c r="A100" t="s">
        <v>619</v>
      </c>
      <c r="B100" t="s">
        <v>335</v>
      </c>
      <c r="C100" t="s">
        <v>324</v>
      </c>
      <c r="D100"/>
    </row>
    <row r="101" spans="1:4" ht="12.75">
      <c r="A101" t="s">
        <v>619</v>
      </c>
      <c r="B101" t="s">
        <v>335</v>
      </c>
      <c r="C101" t="s">
        <v>325</v>
      </c>
      <c r="D101"/>
    </row>
    <row r="102" spans="1:4" ht="12.75">
      <c r="A102" t="s">
        <v>619</v>
      </c>
      <c r="B102" t="s">
        <v>336</v>
      </c>
      <c r="C102" t="s">
        <v>317</v>
      </c>
      <c r="D102"/>
    </row>
    <row r="103" spans="1:4" ht="12.75">
      <c r="A103" t="s">
        <v>619</v>
      </c>
      <c r="B103" t="s">
        <v>336</v>
      </c>
      <c r="C103" t="s">
        <v>318</v>
      </c>
      <c r="D103"/>
    </row>
    <row r="104" spans="1:4" ht="12.75">
      <c r="A104" t="s">
        <v>619</v>
      </c>
      <c r="B104" t="s">
        <v>336</v>
      </c>
      <c r="C104" t="s">
        <v>319</v>
      </c>
      <c r="D104"/>
    </row>
    <row r="105" spans="1:4" ht="12.75">
      <c r="A105" t="s">
        <v>619</v>
      </c>
      <c r="B105" t="s">
        <v>336</v>
      </c>
      <c r="C105" t="s">
        <v>320</v>
      </c>
      <c r="D105"/>
    </row>
    <row r="106" spans="1:4" ht="12.75">
      <c r="A106" t="s">
        <v>619</v>
      </c>
      <c r="B106" t="s">
        <v>336</v>
      </c>
      <c r="C106" t="s">
        <v>321</v>
      </c>
      <c r="D106"/>
    </row>
    <row r="107" spans="1:4" ht="12.75">
      <c r="A107" t="s">
        <v>619</v>
      </c>
      <c r="B107" t="s">
        <v>336</v>
      </c>
      <c r="C107" t="s">
        <v>322</v>
      </c>
      <c r="D107"/>
    </row>
    <row r="108" spans="1:4" ht="12.75">
      <c r="A108" t="s">
        <v>619</v>
      </c>
      <c r="B108" t="s">
        <v>336</v>
      </c>
      <c r="C108" t="s">
        <v>323</v>
      </c>
      <c r="D108"/>
    </row>
    <row r="109" spans="1:4" ht="12.75">
      <c r="A109" t="s">
        <v>619</v>
      </c>
      <c r="B109" t="s">
        <v>336</v>
      </c>
      <c r="C109" t="s">
        <v>324</v>
      </c>
      <c r="D109"/>
    </row>
    <row r="110" spans="1:4" ht="12.75">
      <c r="A110" t="s">
        <v>619</v>
      </c>
      <c r="B110" t="s">
        <v>336</v>
      </c>
      <c r="C110" t="s">
        <v>325</v>
      </c>
      <c r="D110"/>
    </row>
    <row r="111" spans="1:4" ht="12.75">
      <c r="A111" t="s">
        <v>644</v>
      </c>
      <c r="B111" t="s">
        <v>335</v>
      </c>
      <c r="C111" t="s">
        <v>317</v>
      </c>
      <c r="D111"/>
    </row>
    <row r="112" spans="1:4" ht="12.75">
      <c r="A112" t="s">
        <v>644</v>
      </c>
      <c r="B112" t="s">
        <v>335</v>
      </c>
      <c r="C112" t="s">
        <v>318</v>
      </c>
      <c r="D112"/>
    </row>
    <row r="113" spans="1:4" ht="12.75">
      <c r="A113" t="s">
        <v>644</v>
      </c>
      <c r="B113" t="s">
        <v>335</v>
      </c>
      <c r="C113" t="s">
        <v>319</v>
      </c>
      <c r="D113"/>
    </row>
    <row r="114" spans="1:4" ht="12.75">
      <c r="A114" t="s">
        <v>644</v>
      </c>
      <c r="B114" t="s">
        <v>335</v>
      </c>
      <c r="C114" t="s">
        <v>320</v>
      </c>
      <c r="D114"/>
    </row>
    <row r="115" spans="1:4" ht="12.75">
      <c r="A115" t="s">
        <v>644</v>
      </c>
      <c r="B115" t="s">
        <v>335</v>
      </c>
      <c r="C115" t="s">
        <v>321</v>
      </c>
      <c r="D115"/>
    </row>
    <row r="116" spans="1:4" ht="12.75">
      <c r="A116" t="s">
        <v>644</v>
      </c>
      <c r="B116" t="s">
        <v>335</v>
      </c>
      <c r="C116" t="s">
        <v>322</v>
      </c>
      <c r="D116"/>
    </row>
    <row r="117" spans="1:4" ht="12.75">
      <c r="A117" t="s">
        <v>644</v>
      </c>
      <c r="B117" t="s">
        <v>335</v>
      </c>
      <c r="C117" t="s">
        <v>323</v>
      </c>
      <c r="D117"/>
    </row>
    <row r="118" spans="1:4" ht="12.75">
      <c r="A118" t="s">
        <v>644</v>
      </c>
      <c r="B118" t="s">
        <v>335</v>
      </c>
      <c r="C118" t="s">
        <v>324</v>
      </c>
      <c r="D118"/>
    </row>
    <row r="119" spans="1:4" ht="12.75">
      <c r="A119" t="s">
        <v>644</v>
      </c>
      <c r="B119" t="s">
        <v>335</v>
      </c>
      <c r="C119" t="s">
        <v>325</v>
      </c>
      <c r="D119"/>
    </row>
    <row r="120" spans="1:4" ht="12.75">
      <c r="A120" t="s">
        <v>644</v>
      </c>
      <c r="B120" t="s">
        <v>336</v>
      </c>
      <c r="C120" t="s">
        <v>317</v>
      </c>
      <c r="D120"/>
    </row>
    <row r="121" spans="1:4" ht="12.75">
      <c r="A121" t="s">
        <v>644</v>
      </c>
      <c r="B121" t="s">
        <v>336</v>
      </c>
      <c r="C121" t="s">
        <v>318</v>
      </c>
      <c r="D121"/>
    </row>
    <row r="122" spans="1:4" ht="12.75">
      <c r="A122" t="s">
        <v>644</v>
      </c>
      <c r="B122" t="s">
        <v>336</v>
      </c>
      <c r="C122" t="s">
        <v>319</v>
      </c>
      <c r="D122"/>
    </row>
    <row r="123" spans="1:4" ht="12.75">
      <c r="A123" t="s">
        <v>644</v>
      </c>
      <c r="B123" t="s">
        <v>336</v>
      </c>
      <c r="C123" t="s">
        <v>320</v>
      </c>
      <c r="D123"/>
    </row>
    <row r="124" spans="1:4" ht="12.75">
      <c r="A124" t="s">
        <v>644</v>
      </c>
      <c r="B124" t="s">
        <v>336</v>
      </c>
      <c r="C124" t="s">
        <v>321</v>
      </c>
      <c r="D124"/>
    </row>
    <row r="125" spans="1:4" ht="12.75">
      <c r="A125" t="s">
        <v>644</v>
      </c>
      <c r="B125" t="s">
        <v>336</v>
      </c>
      <c r="C125" t="s">
        <v>322</v>
      </c>
      <c r="D125"/>
    </row>
    <row r="126" spans="1:4" ht="12.75">
      <c r="A126" t="s">
        <v>644</v>
      </c>
      <c r="B126" t="s">
        <v>336</v>
      </c>
      <c r="C126" t="s">
        <v>323</v>
      </c>
      <c r="D126"/>
    </row>
    <row r="127" spans="1:4" ht="12.75">
      <c r="A127" t="s">
        <v>644</v>
      </c>
      <c r="B127" t="s">
        <v>336</v>
      </c>
      <c r="C127" t="s">
        <v>324</v>
      </c>
      <c r="D127"/>
    </row>
    <row r="128" spans="1:4" ht="12.75">
      <c r="A128" t="s">
        <v>644</v>
      </c>
      <c r="B128" t="s">
        <v>336</v>
      </c>
      <c r="C128" t="s">
        <v>325</v>
      </c>
      <c r="D128"/>
    </row>
    <row r="129" spans="1:4" ht="12.75">
      <c r="A129" t="s">
        <v>359</v>
      </c>
      <c r="B129" t="s">
        <v>335</v>
      </c>
      <c r="C129" t="s">
        <v>317</v>
      </c>
      <c r="D129"/>
    </row>
    <row r="130" spans="1:8" ht="12.75">
      <c r="A130" t="s">
        <v>359</v>
      </c>
      <c r="B130" t="s">
        <v>335</v>
      </c>
      <c r="C130" t="s">
        <v>318</v>
      </c>
      <c r="D130" s="159">
        <v>9435000</v>
      </c>
      <c r="E130" s="159">
        <v>9633000</v>
      </c>
      <c r="F130" s="159">
        <v>9817000</v>
      </c>
      <c r="G130" s="159">
        <v>10004000</v>
      </c>
      <c r="H130" s="159">
        <v>10195000</v>
      </c>
    </row>
    <row r="131" spans="1:4" ht="12.75">
      <c r="A131" t="s">
        <v>359</v>
      </c>
      <c r="B131" t="s">
        <v>335</v>
      </c>
      <c r="C131" t="s">
        <v>319</v>
      </c>
      <c r="D131"/>
    </row>
    <row r="132" spans="1:4" ht="12.75">
      <c r="A132" t="s">
        <v>359</v>
      </c>
      <c r="B132" t="s">
        <v>335</v>
      </c>
      <c r="C132" t="s">
        <v>320</v>
      </c>
      <c r="D132"/>
    </row>
    <row r="133" spans="1:4" ht="12.75">
      <c r="A133" t="s">
        <v>359</v>
      </c>
      <c r="B133" t="s">
        <v>335</v>
      </c>
      <c r="C133" t="s">
        <v>321</v>
      </c>
      <c r="D133"/>
    </row>
    <row r="134" spans="1:4" ht="12.75">
      <c r="A134" t="s">
        <v>359</v>
      </c>
      <c r="B134" t="s">
        <v>335</v>
      </c>
      <c r="C134" t="s">
        <v>322</v>
      </c>
      <c r="D134"/>
    </row>
    <row r="135" spans="1:4" ht="12.75">
      <c r="A135" t="s">
        <v>359</v>
      </c>
      <c r="B135" t="s">
        <v>335</v>
      </c>
      <c r="C135" t="s">
        <v>323</v>
      </c>
      <c r="D135"/>
    </row>
    <row r="136" spans="1:4" ht="12.75">
      <c r="A136" t="s">
        <v>359</v>
      </c>
      <c r="B136" t="s">
        <v>335</v>
      </c>
      <c r="C136" t="s">
        <v>324</v>
      </c>
      <c r="D136"/>
    </row>
    <row r="137" spans="1:4" ht="12.75">
      <c r="A137" t="s">
        <v>359</v>
      </c>
      <c r="B137" t="s">
        <v>335</v>
      </c>
      <c r="C137" t="s">
        <v>325</v>
      </c>
      <c r="D137"/>
    </row>
    <row r="138" spans="1:4" ht="12.75">
      <c r="A138" t="s">
        <v>359</v>
      </c>
      <c r="B138" t="s">
        <v>336</v>
      </c>
      <c r="C138" t="s">
        <v>317</v>
      </c>
      <c r="D138"/>
    </row>
    <row r="139" spans="1:4" ht="12.75">
      <c r="A139" t="s">
        <v>359</v>
      </c>
      <c r="B139" t="s">
        <v>336</v>
      </c>
      <c r="C139" t="s">
        <v>318</v>
      </c>
      <c r="D139"/>
    </row>
    <row r="140" spans="1:4" ht="12.75">
      <c r="A140" t="s">
        <v>359</v>
      </c>
      <c r="B140" t="s">
        <v>336</v>
      </c>
      <c r="C140" t="s">
        <v>319</v>
      </c>
      <c r="D140"/>
    </row>
    <row r="141" spans="1:4" ht="12.75">
      <c r="A141" t="s">
        <v>359</v>
      </c>
      <c r="B141" t="s">
        <v>336</v>
      </c>
      <c r="C141" t="s">
        <v>320</v>
      </c>
      <c r="D141"/>
    </row>
    <row r="142" spans="1:4" ht="12.75">
      <c r="A142" t="s">
        <v>359</v>
      </c>
      <c r="B142" t="s">
        <v>336</v>
      </c>
      <c r="C142" t="s">
        <v>321</v>
      </c>
      <c r="D142"/>
    </row>
    <row r="143" spans="1:4" ht="12.75">
      <c r="A143" t="s">
        <v>359</v>
      </c>
      <c r="B143" t="s">
        <v>336</v>
      </c>
      <c r="C143" t="s">
        <v>322</v>
      </c>
      <c r="D143"/>
    </row>
    <row r="144" spans="1:4" ht="12.75">
      <c r="A144" t="s">
        <v>359</v>
      </c>
      <c r="B144" t="s">
        <v>336</v>
      </c>
      <c r="C144" t="s">
        <v>323</v>
      </c>
      <c r="D144"/>
    </row>
    <row r="145" spans="1:4" ht="12.75">
      <c r="A145" t="s">
        <v>359</v>
      </c>
      <c r="B145" t="s">
        <v>336</v>
      </c>
      <c r="C145" t="s">
        <v>324</v>
      </c>
      <c r="D145"/>
    </row>
    <row r="146" spans="1:4" ht="12.75">
      <c r="A146" t="s">
        <v>359</v>
      </c>
      <c r="B146" t="s">
        <v>336</v>
      </c>
      <c r="C146" t="s">
        <v>325</v>
      </c>
      <c r="D146"/>
    </row>
    <row r="147" spans="1:4" ht="12.75">
      <c r="A147" t="s">
        <v>168</v>
      </c>
      <c r="B147" t="s">
        <v>335</v>
      </c>
      <c r="C147" t="s">
        <v>317</v>
      </c>
      <c r="D147"/>
    </row>
    <row r="148" spans="1:4" ht="12.75">
      <c r="A148" t="s">
        <v>168</v>
      </c>
      <c r="B148" t="s">
        <v>335</v>
      </c>
      <c r="C148" t="s">
        <v>318</v>
      </c>
      <c r="D148"/>
    </row>
    <row r="149" spans="1:4" ht="12.75">
      <c r="A149" t="s">
        <v>168</v>
      </c>
      <c r="B149" t="s">
        <v>335</v>
      </c>
      <c r="C149" t="s">
        <v>319</v>
      </c>
      <c r="D149"/>
    </row>
    <row r="150" spans="1:4" ht="12.75">
      <c r="A150" t="s">
        <v>168</v>
      </c>
      <c r="B150" t="s">
        <v>335</v>
      </c>
      <c r="C150" t="s">
        <v>320</v>
      </c>
      <c r="D150"/>
    </row>
    <row r="151" spans="1:4" ht="12.75">
      <c r="A151" t="s">
        <v>168</v>
      </c>
      <c r="B151" t="s">
        <v>335</v>
      </c>
      <c r="C151" t="s">
        <v>321</v>
      </c>
      <c r="D151"/>
    </row>
    <row r="152" spans="1:4" ht="12.75">
      <c r="A152" t="s">
        <v>168</v>
      </c>
      <c r="B152" t="s">
        <v>335</v>
      </c>
      <c r="C152" t="s">
        <v>322</v>
      </c>
      <c r="D152"/>
    </row>
    <row r="153" spans="1:4" ht="12.75">
      <c r="A153" t="s">
        <v>168</v>
      </c>
      <c r="B153" t="s">
        <v>335</v>
      </c>
      <c r="C153" t="s">
        <v>323</v>
      </c>
      <c r="D153"/>
    </row>
    <row r="154" spans="1:4" ht="12.75">
      <c r="A154" t="s">
        <v>168</v>
      </c>
      <c r="B154" t="s">
        <v>335</v>
      </c>
      <c r="C154" t="s">
        <v>324</v>
      </c>
      <c r="D154"/>
    </row>
    <row r="155" spans="1:4" ht="12.75">
      <c r="A155" t="s">
        <v>168</v>
      </c>
      <c r="B155" t="s">
        <v>335</v>
      </c>
      <c r="C155" t="s">
        <v>325</v>
      </c>
      <c r="D155"/>
    </row>
    <row r="156" spans="1:4" ht="12.75">
      <c r="A156" t="s">
        <v>168</v>
      </c>
      <c r="B156" t="s">
        <v>336</v>
      </c>
      <c r="C156" t="s">
        <v>317</v>
      </c>
      <c r="D156"/>
    </row>
    <row r="157" spans="1:4" ht="12.75">
      <c r="A157" t="s">
        <v>168</v>
      </c>
      <c r="B157" t="s">
        <v>336</v>
      </c>
      <c r="C157" t="s">
        <v>318</v>
      </c>
      <c r="D157"/>
    </row>
    <row r="158" spans="1:4" ht="12.75">
      <c r="A158" t="s">
        <v>168</v>
      </c>
      <c r="B158" t="s">
        <v>336</v>
      </c>
      <c r="C158" t="s">
        <v>319</v>
      </c>
      <c r="D158"/>
    </row>
    <row r="159" spans="1:4" ht="12.75">
      <c r="A159" t="s">
        <v>168</v>
      </c>
      <c r="B159" t="s">
        <v>336</v>
      </c>
      <c r="C159" t="s">
        <v>320</v>
      </c>
      <c r="D159"/>
    </row>
    <row r="160" spans="1:4" ht="12.75">
      <c r="A160" t="s">
        <v>168</v>
      </c>
      <c r="B160" t="s">
        <v>336</v>
      </c>
      <c r="C160" t="s">
        <v>321</v>
      </c>
      <c r="D160"/>
    </row>
    <row r="161" spans="1:4" ht="12.75">
      <c r="A161" t="s">
        <v>168</v>
      </c>
      <c r="B161" t="s">
        <v>336</v>
      </c>
      <c r="C161" t="s">
        <v>322</v>
      </c>
      <c r="D161"/>
    </row>
    <row r="162" spans="1:4" ht="12.75">
      <c r="A162" t="s">
        <v>168</v>
      </c>
      <c r="B162" t="s">
        <v>336</v>
      </c>
      <c r="C162" t="s">
        <v>323</v>
      </c>
      <c r="D162"/>
    </row>
    <row r="163" spans="1:4" ht="12.75">
      <c r="A163" t="s">
        <v>168</v>
      </c>
      <c r="B163" t="s">
        <v>336</v>
      </c>
      <c r="C163" t="s">
        <v>324</v>
      </c>
      <c r="D163"/>
    </row>
    <row r="164" spans="1:4" ht="12.75">
      <c r="A164" t="s">
        <v>168</v>
      </c>
      <c r="B164" t="s">
        <v>336</v>
      </c>
      <c r="C164" t="s">
        <v>325</v>
      </c>
      <c r="D164"/>
    </row>
    <row r="165" spans="1:4" ht="12.75">
      <c r="A165" t="s">
        <v>182</v>
      </c>
      <c r="B165" t="s">
        <v>335</v>
      </c>
      <c r="C165" t="s">
        <v>317</v>
      </c>
      <c r="D165"/>
    </row>
    <row r="166" spans="1:8" ht="12.75">
      <c r="A166" t="s">
        <v>182</v>
      </c>
      <c r="B166" t="s">
        <v>335</v>
      </c>
      <c r="C166" t="s">
        <v>318</v>
      </c>
      <c r="D166"/>
      <c r="F166" s="159">
        <v>2307000</v>
      </c>
      <c r="G166" s="159">
        <v>2489000</v>
      </c>
      <c r="H166" s="159">
        <v>2596000</v>
      </c>
    </row>
    <row r="167" spans="1:8" ht="12.75">
      <c r="A167" t="s">
        <v>182</v>
      </c>
      <c r="B167" t="s">
        <v>335</v>
      </c>
      <c r="C167" t="s">
        <v>319</v>
      </c>
      <c r="D167"/>
      <c r="F167" s="159">
        <v>113036000</v>
      </c>
      <c r="G167" s="159">
        <v>122011000</v>
      </c>
      <c r="H167" s="159">
        <v>127161000</v>
      </c>
    </row>
    <row r="168" spans="1:8" ht="12.75">
      <c r="A168" t="s">
        <v>182</v>
      </c>
      <c r="B168" t="s">
        <v>335</v>
      </c>
      <c r="C168" t="s">
        <v>320</v>
      </c>
      <c r="D168"/>
      <c r="F168" s="159">
        <v>38449000</v>
      </c>
      <c r="G168" s="159">
        <v>40490000</v>
      </c>
      <c r="H168" s="159">
        <v>41416000</v>
      </c>
    </row>
    <row r="169" spans="1:8" ht="12.75">
      <c r="A169" t="s">
        <v>182</v>
      </c>
      <c r="B169" t="s">
        <v>335</v>
      </c>
      <c r="C169" t="s">
        <v>321</v>
      </c>
      <c r="D169"/>
      <c r="F169" s="159">
        <v>56437000</v>
      </c>
      <c r="G169" s="159">
        <v>60881000</v>
      </c>
      <c r="H169" s="159">
        <v>63485000</v>
      </c>
    </row>
    <row r="170" spans="1:8" ht="12.75">
      <c r="A170" t="s">
        <v>182</v>
      </c>
      <c r="B170" t="s">
        <v>335</v>
      </c>
      <c r="C170" t="s">
        <v>322</v>
      </c>
      <c r="D170"/>
      <c r="F170" s="159">
        <v>32153000</v>
      </c>
      <c r="G170" s="159">
        <v>34685000</v>
      </c>
      <c r="H170" s="159">
        <v>36168000</v>
      </c>
    </row>
    <row r="171" spans="1:8" ht="12.75">
      <c r="A171" t="s">
        <v>182</v>
      </c>
      <c r="B171" t="s">
        <v>335</v>
      </c>
      <c r="C171" t="s">
        <v>323</v>
      </c>
      <c r="D171"/>
      <c r="F171" s="159">
        <v>10339000</v>
      </c>
      <c r="G171" s="159">
        <v>11153000</v>
      </c>
      <c r="H171" s="159">
        <v>11630000</v>
      </c>
    </row>
    <row r="172" spans="1:8" ht="12.75">
      <c r="A172" t="s">
        <v>182</v>
      </c>
      <c r="B172" t="s">
        <v>335</v>
      </c>
      <c r="C172" t="s">
        <v>324</v>
      </c>
      <c r="D172"/>
      <c r="F172" s="159">
        <v>80820000</v>
      </c>
      <c r="G172" s="159">
        <v>87184000</v>
      </c>
      <c r="H172" s="159">
        <v>90913000</v>
      </c>
    </row>
    <row r="173" spans="1:8" ht="12.75">
      <c r="A173" t="s">
        <v>182</v>
      </c>
      <c r="B173" t="s">
        <v>335</v>
      </c>
      <c r="C173" t="s">
        <v>325</v>
      </c>
      <c r="D173"/>
      <c r="F173" s="159">
        <v>28413000</v>
      </c>
      <c r="G173" s="159">
        <v>30650000</v>
      </c>
      <c r="H173" s="159">
        <v>31961000</v>
      </c>
    </row>
    <row r="174" spans="1:4" ht="12.75">
      <c r="A174" t="s">
        <v>182</v>
      </c>
      <c r="B174" t="s">
        <v>336</v>
      </c>
      <c r="C174" t="s">
        <v>317</v>
      </c>
      <c r="D174"/>
    </row>
    <row r="175" spans="1:4" ht="12.75">
      <c r="A175" t="s">
        <v>182</v>
      </c>
      <c r="B175" t="s">
        <v>336</v>
      </c>
      <c r="C175" t="s">
        <v>318</v>
      </c>
      <c r="D175"/>
    </row>
    <row r="176" spans="1:4" ht="12.75">
      <c r="A176" t="s">
        <v>182</v>
      </c>
      <c r="B176" t="s">
        <v>336</v>
      </c>
      <c r="C176" t="s">
        <v>319</v>
      </c>
      <c r="D176"/>
    </row>
    <row r="177" spans="1:4" ht="12.75">
      <c r="A177" t="s">
        <v>182</v>
      </c>
      <c r="B177" t="s">
        <v>336</v>
      </c>
      <c r="C177" t="s">
        <v>320</v>
      </c>
      <c r="D177"/>
    </row>
    <row r="178" spans="1:4" ht="12.75">
      <c r="A178" t="s">
        <v>182</v>
      </c>
      <c r="B178" t="s">
        <v>336</v>
      </c>
      <c r="C178" t="s">
        <v>321</v>
      </c>
      <c r="D178"/>
    </row>
    <row r="179" spans="1:4" ht="12.75">
      <c r="A179" t="s">
        <v>182</v>
      </c>
      <c r="B179" t="s">
        <v>336</v>
      </c>
      <c r="C179" t="s">
        <v>322</v>
      </c>
      <c r="D179"/>
    </row>
    <row r="180" spans="1:4" ht="12.75">
      <c r="A180" t="s">
        <v>182</v>
      </c>
      <c r="B180" t="s">
        <v>336</v>
      </c>
      <c r="C180" t="s">
        <v>323</v>
      </c>
      <c r="D180"/>
    </row>
    <row r="181" spans="1:4" ht="12.75">
      <c r="A181" t="s">
        <v>182</v>
      </c>
      <c r="B181" t="s">
        <v>336</v>
      </c>
      <c r="C181" t="s">
        <v>324</v>
      </c>
      <c r="D181"/>
    </row>
    <row r="182" spans="1:4" ht="12.75">
      <c r="A182" t="s">
        <v>182</v>
      </c>
      <c r="B182" t="s">
        <v>336</v>
      </c>
      <c r="C182" t="s">
        <v>325</v>
      </c>
      <c r="D182"/>
    </row>
    <row r="183" spans="1:4" ht="12.75">
      <c r="A183" t="s">
        <v>678</v>
      </c>
      <c r="B183" t="s">
        <v>335</v>
      </c>
      <c r="C183" t="s">
        <v>317</v>
      </c>
      <c r="D183"/>
    </row>
    <row r="184" spans="1:8" ht="12.75">
      <c r="A184" t="s">
        <v>678</v>
      </c>
      <c r="B184" t="s">
        <v>335</v>
      </c>
      <c r="C184" t="s">
        <v>318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</row>
    <row r="185" spans="1:8" ht="12.75">
      <c r="A185" t="s">
        <v>678</v>
      </c>
      <c r="B185" t="s">
        <v>335</v>
      </c>
      <c r="C185" t="s">
        <v>319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</row>
    <row r="186" spans="1:8" ht="12.75">
      <c r="A186" t="s">
        <v>678</v>
      </c>
      <c r="B186" t="s">
        <v>335</v>
      </c>
      <c r="C186" t="s">
        <v>320</v>
      </c>
      <c r="D186" s="159">
        <v>0</v>
      </c>
      <c r="E186" s="159">
        <v>0</v>
      </c>
      <c r="F186" s="159">
        <v>0</v>
      </c>
      <c r="G186" s="159">
        <v>0</v>
      </c>
      <c r="H186" s="159">
        <v>0</v>
      </c>
    </row>
    <row r="187" spans="1:8" ht="12.75">
      <c r="A187" t="s">
        <v>678</v>
      </c>
      <c r="B187" t="s">
        <v>335</v>
      </c>
      <c r="C187" t="s">
        <v>321</v>
      </c>
      <c r="D187" s="159">
        <v>0</v>
      </c>
      <c r="E187" s="159">
        <v>0</v>
      </c>
      <c r="F187" s="159">
        <v>0</v>
      </c>
      <c r="G187" s="159">
        <v>0</v>
      </c>
      <c r="H187" s="159">
        <v>0</v>
      </c>
    </row>
    <row r="188" spans="1:8" ht="12.75">
      <c r="A188" t="s">
        <v>678</v>
      </c>
      <c r="B188" t="s">
        <v>335</v>
      </c>
      <c r="C188" t="s">
        <v>322</v>
      </c>
      <c r="D188" s="159">
        <v>0</v>
      </c>
      <c r="E188" s="159">
        <v>0</v>
      </c>
      <c r="F188" s="159">
        <v>0</v>
      </c>
      <c r="G188" s="159">
        <v>0</v>
      </c>
      <c r="H188" s="159">
        <v>0</v>
      </c>
    </row>
    <row r="189" spans="1:8" ht="12.75">
      <c r="A189" t="s">
        <v>678</v>
      </c>
      <c r="B189" t="s">
        <v>335</v>
      </c>
      <c r="C189" t="s">
        <v>323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</row>
    <row r="190" spans="1:8" ht="12.75">
      <c r="A190" t="s">
        <v>678</v>
      </c>
      <c r="B190" t="s">
        <v>335</v>
      </c>
      <c r="C190" t="s">
        <v>324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</row>
    <row r="191" spans="1:8" ht="12.75">
      <c r="A191" t="s">
        <v>678</v>
      </c>
      <c r="B191" t="s">
        <v>335</v>
      </c>
      <c r="C191" t="s">
        <v>325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</row>
    <row r="192" spans="1:4" ht="12.75">
      <c r="A192" t="s">
        <v>678</v>
      </c>
      <c r="B192" t="s">
        <v>336</v>
      </c>
      <c r="C192" t="s">
        <v>317</v>
      </c>
      <c r="D192"/>
    </row>
    <row r="193" spans="1:4" ht="12.75">
      <c r="A193" t="s">
        <v>678</v>
      </c>
      <c r="B193" t="s">
        <v>336</v>
      </c>
      <c r="C193" t="s">
        <v>318</v>
      </c>
      <c r="D193"/>
    </row>
    <row r="194" spans="1:4" ht="12.75">
      <c r="A194" t="s">
        <v>678</v>
      </c>
      <c r="B194" t="s">
        <v>336</v>
      </c>
      <c r="C194" t="s">
        <v>319</v>
      </c>
      <c r="D194"/>
    </row>
    <row r="195" spans="1:4" ht="12.75">
      <c r="A195" t="s">
        <v>678</v>
      </c>
      <c r="B195" t="s">
        <v>336</v>
      </c>
      <c r="C195" t="s">
        <v>320</v>
      </c>
      <c r="D195"/>
    </row>
    <row r="196" spans="1:4" ht="12.75">
      <c r="A196" t="s">
        <v>678</v>
      </c>
      <c r="B196" t="s">
        <v>336</v>
      </c>
      <c r="C196" t="s">
        <v>321</v>
      </c>
      <c r="D196"/>
    </row>
    <row r="197" spans="1:4" ht="12.75">
      <c r="A197" t="s">
        <v>678</v>
      </c>
      <c r="B197" t="s">
        <v>336</v>
      </c>
      <c r="C197" t="s">
        <v>322</v>
      </c>
      <c r="D197"/>
    </row>
    <row r="198" spans="1:4" ht="12.75">
      <c r="A198" t="s">
        <v>678</v>
      </c>
      <c r="B198" t="s">
        <v>336</v>
      </c>
      <c r="C198" t="s">
        <v>323</v>
      </c>
      <c r="D198"/>
    </row>
    <row r="199" spans="1:4" ht="12.75">
      <c r="A199" t="s">
        <v>678</v>
      </c>
      <c r="B199" t="s">
        <v>336</v>
      </c>
      <c r="C199" t="s">
        <v>324</v>
      </c>
      <c r="D199"/>
    </row>
    <row r="200" spans="1:4" ht="12.75">
      <c r="A200" t="s">
        <v>678</v>
      </c>
      <c r="B200" t="s">
        <v>336</v>
      </c>
      <c r="C200" t="s">
        <v>325</v>
      </c>
      <c r="D200"/>
    </row>
    <row r="201" spans="1:4" ht="12.75">
      <c r="A201" t="s">
        <v>455</v>
      </c>
      <c r="B201" t="s">
        <v>335</v>
      </c>
      <c r="C201" t="s">
        <v>317</v>
      </c>
      <c r="D201"/>
    </row>
    <row r="202" spans="1:4" ht="12.75">
      <c r="A202" t="s">
        <v>455</v>
      </c>
      <c r="B202" t="s">
        <v>335</v>
      </c>
      <c r="C202" t="s">
        <v>318</v>
      </c>
      <c r="D202"/>
    </row>
    <row r="203" spans="1:4" ht="12.75">
      <c r="A203" t="s">
        <v>455</v>
      </c>
      <c r="B203" t="s">
        <v>335</v>
      </c>
      <c r="C203" t="s">
        <v>319</v>
      </c>
      <c r="D203"/>
    </row>
    <row r="204" spans="1:4" ht="12.75">
      <c r="A204" t="s">
        <v>455</v>
      </c>
      <c r="B204" t="s">
        <v>335</v>
      </c>
      <c r="C204" t="s">
        <v>320</v>
      </c>
      <c r="D204"/>
    </row>
    <row r="205" spans="1:4" ht="12.75">
      <c r="A205" t="s">
        <v>455</v>
      </c>
      <c r="B205" t="s">
        <v>335</v>
      </c>
      <c r="C205" t="s">
        <v>321</v>
      </c>
      <c r="D205"/>
    </row>
    <row r="206" spans="1:4" ht="12.75">
      <c r="A206" t="s">
        <v>455</v>
      </c>
      <c r="B206" t="s">
        <v>335</v>
      </c>
      <c r="C206" t="s">
        <v>322</v>
      </c>
      <c r="D206"/>
    </row>
    <row r="207" spans="1:4" ht="12.75">
      <c r="A207" t="s">
        <v>455</v>
      </c>
      <c r="B207" t="s">
        <v>335</v>
      </c>
      <c r="C207" t="s">
        <v>323</v>
      </c>
      <c r="D207"/>
    </row>
    <row r="208" spans="1:4" ht="12.75">
      <c r="A208" t="s">
        <v>455</v>
      </c>
      <c r="B208" t="s">
        <v>335</v>
      </c>
      <c r="C208" t="s">
        <v>324</v>
      </c>
      <c r="D208"/>
    </row>
    <row r="209" spans="1:4" ht="12.75">
      <c r="A209" t="s">
        <v>455</v>
      </c>
      <c r="B209" t="s">
        <v>335</v>
      </c>
      <c r="C209" t="s">
        <v>325</v>
      </c>
      <c r="D209"/>
    </row>
    <row r="210" spans="1:4" ht="12.75">
      <c r="A210" t="s">
        <v>455</v>
      </c>
      <c r="B210" t="s">
        <v>336</v>
      </c>
      <c r="C210" t="s">
        <v>317</v>
      </c>
      <c r="D210"/>
    </row>
    <row r="211" spans="1:4" ht="12.75">
      <c r="A211" t="s">
        <v>455</v>
      </c>
      <c r="B211" t="s">
        <v>336</v>
      </c>
      <c r="C211" t="s">
        <v>318</v>
      </c>
      <c r="D211"/>
    </row>
    <row r="212" spans="1:4" ht="12.75">
      <c r="A212" t="s">
        <v>455</v>
      </c>
      <c r="B212" t="s">
        <v>336</v>
      </c>
      <c r="C212" t="s">
        <v>319</v>
      </c>
      <c r="D212"/>
    </row>
    <row r="213" spans="1:4" ht="12.75">
      <c r="A213" t="s">
        <v>455</v>
      </c>
      <c r="B213" t="s">
        <v>336</v>
      </c>
      <c r="C213" t="s">
        <v>320</v>
      </c>
      <c r="D213"/>
    </row>
    <row r="214" spans="1:4" ht="12.75">
      <c r="A214" t="s">
        <v>455</v>
      </c>
      <c r="B214" t="s">
        <v>336</v>
      </c>
      <c r="C214" t="s">
        <v>321</v>
      </c>
      <c r="D214"/>
    </row>
    <row r="215" spans="1:4" ht="12.75">
      <c r="A215" t="s">
        <v>455</v>
      </c>
      <c r="B215" t="s">
        <v>336</v>
      </c>
      <c r="C215" t="s">
        <v>322</v>
      </c>
      <c r="D215"/>
    </row>
    <row r="216" spans="1:4" ht="12.75">
      <c r="A216" t="s">
        <v>455</v>
      </c>
      <c r="B216" t="s">
        <v>336</v>
      </c>
      <c r="C216" t="s">
        <v>323</v>
      </c>
      <c r="D216"/>
    </row>
    <row r="217" spans="1:4" ht="12.75">
      <c r="A217" t="s">
        <v>455</v>
      </c>
      <c r="B217" t="s">
        <v>336</v>
      </c>
      <c r="C217" t="s">
        <v>324</v>
      </c>
      <c r="D217"/>
    </row>
    <row r="218" spans="1:4" ht="12.75">
      <c r="A218" t="s">
        <v>455</v>
      </c>
      <c r="B218" t="s">
        <v>336</v>
      </c>
      <c r="C218" t="s">
        <v>325</v>
      </c>
      <c r="D218"/>
    </row>
    <row r="219" spans="1:4" ht="12.75">
      <c r="A219" t="s">
        <v>360</v>
      </c>
      <c r="B219" t="s">
        <v>335</v>
      </c>
      <c r="C219" t="s">
        <v>317</v>
      </c>
      <c r="D219"/>
    </row>
    <row r="220" spans="1:8" ht="12.75">
      <c r="A220" t="s">
        <v>360</v>
      </c>
      <c r="B220" t="s">
        <v>335</v>
      </c>
      <c r="C220" t="s">
        <v>318</v>
      </c>
      <c r="D220" s="159">
        <v>3000</v>
      </c>
      <c r="E220" s="159">
        <v>2000</v>
      </c>
      <c r="F220" s="159">
        <v>2000</v>
      </c>
      <c r="G220" s="159">
        <v>2000</v>
      </c>
      <c r="H220" s="159">
        <v>2000</v>
      </c>
    </row>
    <row r="221" spans="1:8" ht="12.75">
      <c r="A221" t="s">
        <v>360</v>
      </c>
      <c r="B221" t="s">
        <v>335</v>
      </c>
      <c r="C221" t="s">
        <v>319</v>
      </c>
      <c r="D221" s="159">
        <v>1173000</v>
      </c>
      <c r="E221" s="159">
        <v>1024000</v>
      </c>
      <c r="F221" s="159">
        <v>1038000</v>
      </c>
      <c r="G221" s="159">
        <v>1053000</v>
      </c>
      <c r="H221" s="159">
        <v>1067000</v>
      </c>
    </row>
    <row r="222" spans="1:8" ht="12.75">
      <c r="A222" t="s">
        <v>360</v>
      </c>
      <c r="B222" t="s">
        <v>335</v>
      </c>
      <c r="C222" t="s">
        <v>320</v>
      </c>
      <c r="D222" s="159">
        <v>3000</v>
      </c>
      <c r="E222" s="159">
        <v>2000</v>
      </c>
      <c r="F222" s="159">
        <v>4000</v>
      </c>
      <c r="G222" s="159">
        <v>4000</v>
      </c>
      <c r="H222" s="159">
        <v>4000</v>
      </c>
    </row>
    <row r="223" spans="1:8" ht="12.75">
      <c r="A223" t="s">
        <v>360</v>
      </c>
      <c r="B223" t="s">
        <v>335</v>
      </c>
      <c r="C223" t="s">
        <v>321</v>
      </c>
      <c r="D223" s="159">
        <v>649000</v>
      </c>
      <c r="E223" s="159">
        <v>531000</v>
      </c>
      <c r="F223" s="159">
        <v>540000</v>
      </c>
      <c r="G223" s="159">
        <v>550000</v>
      </c>
      <c r="H223" s="159">
        <v>559000</v>
      </c>
    </row>
    <row r="224" spans="1:8" ht="12.75">
      <c r="A224" t="s">
        <v>360</v>
      </c>
      <c r="B224" t="s">
        <v>335</v>
      </c>
      <c r="C224" t="s">
        <v>322</v>
      </c>
      <c r="D224" s="159">
        <v>6325000</v>
      </c>
      <c r="E224" s="159">
        <v>5172000</v>
      </c>
      <c r="F224" s="159">
        <v>5269000</v>
      </c>
      <c r="G224" s="159">
        <v>5363000</v>
      </c>
      <c r="H224" s="159">
        <v>5461000</v>
      </c>
    </row>
    <row r="225" spans="1:8" ht="12.75">
      <c r="A225" t="s">
        <v>360</v>
      </c>
      <c r="B225" t="s">
        <v>335</v>
      </c>
      <c r="C225" t="s">
        <v>323</v>
      </c>
      <c r="D225" s="159">
        <v>404000</v>
      </c>
      <c r="E225" s="159">
        <v>331000</v>
      </c>
      <c r="F225" s="159">
        <v>336000</v>
      </c>
      <c r="G225" s="159">
        <v>342000</v>
      </c>
      <c r="H225" s="159">
        <v>349000</v>
      </c>
    </row>
    <row r="226" spans="1:8" ht="12.75">
      <c r="A226" t="s">
        <v>360</v>
      </c>
      <c r="B226" t="s">
        <v>335</v>
      </c>
      <c r="C226" t="s">
        <v>324</v>
      </c>
      <c r="D226" s="159">
        <v>1296000</v>
      </c>
      <c r="E226" s="159">
        <v>1060000</v>
      </c>
      <c r="F226" s="159">
        <v>1078000</v>
      </c>
      <c r="G226" s="159">
        <v>1097000</v>
      </c>
      <c r="H226" s="159">
        <v>1117000</v>
      </c>
    </row>
    <row r="227" spans="1:8" ht="12.75">
      <c r="A227" t="s">
        <v>360</v>
      </c>
      <c r="B227" t="s">
        <v>335</v>
      </c>
      <c r="C227" t="s">
        <v>325</v>
      </c>
      <c r="D227" s="159">
        <v>558000</v>
      </c>
      <c r="E227" s="159">
        <v>462000</v>
      </c>
      <c r="F227" s="159">
        <v>469000</v>
      </c>
      <c r="G227" s="159">
        <v>477000</v>
      </c>
      <c r="H227" s="159">
        <v>486000</v>
      </c>
    </row>
    <row r="228" spans="1:4" ht="12.75">
      <c r="A228" t="s">
        <v>360</v>
      </c>
      <c r="B228" t="s">
        <v>336</v>
      </c>
      <c r="C228" t="s">
        <v>317</v>
      </c>
      <c r="D228"/>
    </row>
    <row r="229" spans="1:4" ht="12.75">
      <c r="A229" t="s">
        <v>360</v>
      </c>
      <c r="B229" t="s">
        <v>336</v>
      </c>
      <c r="C229" t="s">
        <v>318</v>
      </c>
      <c r="D229"/>
    </row>
    <row r="230" spans="1:4" ht="12.75">
      <c r="A230" t="s">
        <v>360</v>
      </c>
      <c r="B230" t="s">
        <v>336</v>
      </c>
      <c r="C230" t="s">
        <v>319</v>
      </c>
      <c r="D230"/>
    </row>
    <row r="231" spans="1:4" ht="12.75">
      <c r="A231" t="s">
        <v>360</v>
      </c>
      <c r="B231" t="s">
        <v>336</v>
      </c>
      <c r="C231" t="s">
        <v>320</v>
      </c>
      <c r="D231"/>
    </row>
    <row r="232" spans="1:4" ht="12.75">
      <c r="A232" t="s">
        <v>360</v>
      </c>
      <c r="B232" t="s">
        <v>336</v>
      </c>
      <c r="C232" t="s">
        <v>321</v>
      </c>
      <c r="D232"/>
    </row>
    <row r="233" spans="1:4" ht="12.75">
      <c r="A233" t="s">
        <v>360</v>
      </c>
      <c r="B233" t="s">
        <v>336</v>
      </c>
      <c r="C233" t="s">
        <v>322</v>
      </c>
      <c r="D233"/>
    </row>
    <row r="234" spans="1:4" ht="12.75">
      <c r="A234" t="s">
        <v>360</v>
      </c>
      <c r="B234" t="s">
        <v>336</v>
      </c>
      <c r="C234" t="s">
        <v>323</v>
      </c>
      <c r="D234"/>
    </row>
    <row r="235" spans="1:4" ht="12.75">
      <c r="A235" t="s">
        <v>360</v>
      </c>
      <c r="B235" t="s">
        <v>336</v>
      </c>
      <c r="C235" t="s">
        <v>324</v>
      </c>
      <c r="D235"/>
    </row>
    <row r="236" spans="1:4" ht="12.75">
      <c r="A236" t="s">
        <v>360</v>
      </c>
      <c r="B236" t="s">
        <v>336</v>
      </c>
      <c r="C236" t="s">
        <v>325</v>
      </c>
      <c r="D236"/>
    </row>
    <row r="237" spans="1:4" ht="12.75">
      <c r="A237" t="s">
        <v>340</v>
      </c>
      <c r="B237" t="s">
        <v>335</v>
      </c>
      <c r="C237" t="s">
        <v>317</v>
      </c>
      <c r="D237"/>
    </row>
    <row r="238" spans="1:4" ht="12.75">
      <c r="A238" t="s">
        <v>340</v>
      </c>
      <c r="B238" t="s">
        <v>335</v>
      </c>
      <c r="C238" t="s">
        <v>318</v>
      </c>
      <c r="D238"/>
    </row>
    <row r="239" spans="1:4" ht="12.75">
      <c r="A239" t="s">
        <v>340</v>
      </c>
      <c r="B239" t="s">
        <v>335</v>
      </c>
      <c r="C239" t="s">
        <v>319</v>
      </c>
      <c r="D239"/>
    </row>
    <row r="240" spans="1:4" ht="12.75">
      <c r="A240" t="s">
        <v>340</v>
      </c>
      <c r="B240" t="s">
        <v>335</v>
      </c>
      <c r="C240" t="s">
        <v>320</v>
      </c>
      <c r="D240"/>
    </row>
    <row r="241" spans="1:4" ht="12.75">
      <c r="A241" t="s">
        <v>340</v>
      </c>
      <c r="B241" t="s">
        <v>335</v>
      </c>
      <c r="C241" t="s">
        <v>321</v>
      </c>
      <c r="D241"/>
    </row>
    <row r="242" spans="1:4" ht="12.75">
      <c r="A242" t="s">
        <v>340</v>
      </c>
      <c r="B242" t="s">
        <v>335</v>
      </c>
      <c r="C242" t="s">
        <v>322</v>
      </c>
      <c r="D242"/>
    </row>
    <row r="243" spans="1:4" ht="12.75">
      <c r="A243" t="s">
        <v>340</v>
      </c>
      <c r="B243" t="s">
        <v>335</v>
      </c>
      <c r="C243" t="s">
        <v>323</v>
      </c>
      <c r="D243"/>
    </row>
    <row r="244" spans="1:4" ht="12.75">
      <c r="A244" t="s">
        <v>340</v>
      </c>
      <c r="B244" t="s">
        <v>335</v>
      </c>
      <c r="C244" t="s">
        <v>324</v>
      </c>
      <c r="D244"/>
    </row>
    <row r="245" spans="1:4" ht="12.75">
      <c r="A245" t="s">
        <v>340</v>
      </c>
      <c r="B245" t="s">
        <v>335</v>
      </c>
      <c r="C245" t="s">
        <v>325</v>
      </c>
      <c r="D245"/>
    </row>
    <row r="246" spans="1:4" ht="12.75">
      <c r="A246" t="s">
        <v>340</v>
      </c>
      <c r="B246" t="s">
        <v>336</v>
      </c>
      <c r="C246" t="s">
        <v>317</v>
      </c>
      <c r="D246"/>
    </row>
    <row r="247" spans="1:4" ht="12.75">
      <c r="A247" t="s">
        <v>340</v>
      </c>
      <c r="B247" t="s">
        <v>336</v>
      </c>
      <c r="C247" t="s">
        <v>318</v>
      </c>
      <c r="D247"/>
    </row>
    <row r="248" spans="1:4" ht="12.75">
      <c r="A248" t="s">
        <v>340</v>
      </c>
      <c r="B248" t="s">
        <v>336</v>
      </c>
      <c r="C248" t="s">
        <v>319</v>
      </c>
      <c r="D248"/>
    </row>
    <row r="249" spans="1:4" ht="12.75">
      <c r="A249" t="s">
        <v>340</v>
      </c>
      <c r="B249" t="s">
        <v>336</v>
      </c>
      <c r="C249" t="s">
        <v>320</v>
      </c>
      <c r="D249"/>
    </row>
    <row r="250" spans="1:4" ht="12.75">
      <c r="A250" t="s">
        <v>340</v>
      </c>
      <c r="B250" t="s">
        <v>336</v>
      </c>
      <c r="C250" t="s">
        <v>321</v>
      </c>
      <c r="D250"/>
    </row>
    <row r="251" spans="1:4" ht="12.75">
      <c r="A251" t="s">
        <v>340</v>
      </c>
      <c r="B251" t="s">
        <v>336</v>
      </c>
      <c r="C251" t="s">
        <v>322</v>
      </c>
      <c r="D251"/>
    </row>
    <row r="252" spans="1:4" ht="12.75">
      <c r="A252" t="s">
        <v>340</v>
      </c>
      <c r="B252" t="s">
        <v>336</v>
      </c>
      <c r="C252" t="s">
        <v>323</v>
      </c>
      <c r="D252"/>
    </row>
    <row r="253" spans="1:4" ht="12.75">
      <c r="A253" t="s">
        <v>340</v>
      </c>
      <c r="B253" t="s">
        <v>336</v>
      </c>
      <c r="C253" t="s">
        <v>324</v>
      </c>
      <c r="D253"/>
    </row>
    <row r="254" spans="1:4" ht="12.75">
      <c r="A254" t="s">
        <v>340</v>
      </c>
      <c r="B254" t="s">
        <v>336</v>
      </c>
      <c r="C254" t="s">
        <v>325</v>
      </c>
      <c r="D254"/>
    </row>
    <row r="255" spans="1:4" ht="12.75">
      <c r="A255" t="s">
        <v>169</v>
      </c>
      <c r="B255" t="s">
        <v>335</v>
      </c>
      <c r="C255" t="s">
        <v>317</v>
      </c>
      <c r="D255"/>
    </row>
    <row r="256" spans="1:4" ht="12.75">
      <c r="A256" t="s">
        <v>169</v>
      </c>
      <c r="B256" t="s">
        <v>335</v>
      </c>
      <c r="C256" t="s">
        <v>318</v>
      </c>
      <c r="D256"/>
    </row>
    <row r="257" spans="1:8" ht="12.75">
      <c r="A257" t="s">
        <v>169</v>
      </c>
      <c r="B257" t="s">
        <v>335</v>
      </c>
      <c r="C257" t="s">
        <v>319</v>
      </c>
      <c r="D257" s="159">
        <v>56261000</v>
      </c>
      <c r="E257" s="159">
        <v>57556000</v>
      </c>
      <c r="F257" s="159">
        <v>58994000</v>
      </c>
      <c r="G257" s="159">
        <v>60469000</v>
      </c>
      <c r="H257" s="159">
        <v>61981000</v>
      </c>
    </row>
    <row r="258" spans="1:8" ht="12.75">
      <c r="A258" t="s">
        <v>169</v>
      </c>
      <c r="B258" t="s">
        <v>335</v>
      </c>
      <c r="C258" t="s">
        <v>320</v>
      </c>
      <c r="D258" s="159">
        <v>2506000</v>
      </c>
      <c r="E258" s="159">
        <v>2563000</v>
      </c>
      <c r="F258" s="159">
        <v>2627000</v>
      </c>
      <c r="G258" s="159">
        <v>2693000</v>
      </c>
      <c r="H258" s="159">
        <v>2761000</v>
      </c>
    </row>
    <row r="259" spans="1:8" ht="12.75">
      <c r="A259" t="s">
        <v>169</v>
      </c>
      <c r="B259" t="s">
        <v>335</v>
      </c>
      <c r="C259" t="s">
        <v>321</v>
      </c>
      <c r="D259" s="159">
        <v>27699000</v>
      </c>
      <c r="E259" s="159">
        <v>28336000</v>
      </c>
      <c r="F259" s="159">
        <v>29044000</v>
      </c>
      <c r="G259" s="159">
        <v>29771000</v>
      </c>
      <c r="H259" s="159">
        <v>30515000</v>
      </c>
    </row>
    <row r="260" spans="1:8" ht="12.75">
      <c r="A260" t="s">
        <v>169</v>
      </c>
      <c r="B260" t="s">
        <v>335</v>
      </c>
      <c r="C260" t="s">
        <v>322</v>
      </c>
      <c r="D260" s="159">
        <v>12681000</v>
      </c>
      <c r="E260" s="159">
        <v>12973000</v>
      </c>
      <c r="F260" s="159">
        <v>13297000</v>
      </c>
      <c r="G260" s="159">
        <v>13623000</v>
      </c>
      <c r="H260" s="159">
        <v>13970000</v>
      </c>
    </row>
    <row r="261" spans="1:8" ht="12.75">
      <c r="A261" t="s">
        <v>169</v>
      </c>
      <c r="B261" t="s">
        <v>335</v>
      </c>
      <c r="C261" t="s">
        <v>323</v>
      </c>
      <c r="D261" s="159">
        <v>3928000</v>
      </c>
      <c r="E261" s="159">
        <v>4018000</v>
      </c>
      <c r="F261" s="159">
        <v>4119000</v>
      </c>
      <c r="G261" s="159">
        <v>4222000</v>
      </c>
      <c r="H261" s="159">
        <v>4327000</v>
      </c>
    </row>
    <row r="262" spans="1:8" ht="12.75">
      <c r="A262" t="s">
        <v>169</v>
      </c>
      <c r="B262" t="s">
        <v>335</v>
      </c>
      <c r="C262" t="s">
        <v>324</v>
      </c>
      <c r="D262" s="159">
        <v>49184000</v>
      </c>
      <c r="E262" s="159">
        <v>50316000</v>
      </c>
      <c r="F262" s="159">
        <v>51573000</v>
      </c>
      <c r="G262" s="159">
        <v>52863000</v>
      </c>
      <c r="H262" s="159">
        <v>54184000</v>
      </c>
    </row>
    <row r="263" spans="1:8" ht="12.75">
      <c r="A263" t="s">
        <v>169</v>
      </c>
      <c r="B263" t="s">
        <v>335</v>
      </c>
      <c r="C263" t="s">
        <v>325</v>
      </c>
      <c r="D263" s="159">
        <v>17049000</v>
      </c>
      <c r="E263" s="159">
        <v>17442000</v>
      </c>
      <c r="F263" s="159">
        <v>17878000</v>
      </c>
      <c r="G263" s="159">
        <v>18325000</v>
      </c>
      <c r="H263" s="159">
        <v>18783000</v>
      </c>
    </row>
    <row r="264" spans="1:4" ht="12.75">
      <c r="A264" t="s">
        <v>169</v>
      </c>
      <c r="B264" t="s">
        <v>336</v>
      </c>
      <c r="C264" t="s">
        <v>317</v>
      </c>
      <c r="D264"/>
    </row>
    <row r="265" spans="1:4" ht="12.75">
      <c r="A265" t="s">
        <v>169</v>
      </c>
      <c r="B265" t="s">
        <v>336</v>
      </c>
      <c r="C265" t="s">
        <v>318</v>
      </c>
      <c r="D265"/>
    </row>
    <row r="266" spans="1:4" ht="12.75">
      <c r="A266" t="s">
        <v>169</v>
      </c>
      <c r="B266" t="s">
        <v>336</v>
      </c>
      <c r="C266" t="s">
        <v>319</v>
      </c>
      <c r="D266"/>
    </row>
    <row r="267" spans="1:4" ht="12.75">
      <c r="A267" t="s">
        <v>169</v>
      </c>
      <c r="B267" t="s">
        <v>336</v>
      </c>
      <c r="C267" t="s">
        <v>320</v>
      </c>
      <c r="D267"/>
    </row>
    <row r="268" spans="1:4" ht="12.75">
      <c r="A268" t="s">
        <v>169</v>
      </c>
      <c r="B268" t="s">
        <v>336</v>
      </c>
      <c r="C268" t="s">
        <v>321</v>
      </c>
      <c r="D268"/>
    </row>
    <row r="269" spans="1:4" ht="12.75">
      <c r="A269" t="s">
        <v>169</v>
      </c>
      <c r="B269" t="s">
        <v>336</v>
      </c>
      <c r="C269" t="s">
        <v>322</v>
      </c>
      <c r="D269"/>
    </row>
    <row r="270" spans="1:4" ht="12.75">
      <c r="A270" t="s">
        <v>169</v>
      </c>
      <c r="B270" t="s">
        <v>336</v>
      </c>
      <c r="C270" t="s">
        <v>323</v>
      </c>
      <c r="D270"/>
    </row>
    <row r="271" spans="1:4" ht="12.75">
      <c r="A271" t="s">
        <v>169</v>
      </c>
      <c r="B271" t="s">
        <v>336</v>
      </c>
      <c r="C271" t="s">
        <v>324</v>
      </c>
      <c r="D271"/>
    </row>
    <row r="272" spans="1:4" ht="12.75">
      <c r="A272" t="s">
        <v>169</v>
      </c>
      <c r="B272" t="s">
        <v>336</v>
      </c>
      <c r="C272" t="s">
        <v>325</v>
      </c>
      <c r="D272"/>
    </row>
    <row r="273" spans="1:4" ht="12.75">
      <c r="A273" t="s">
        <v>630</v>
      </c>
      <c r="B273" t="s">
        <v>335</v>
      </c>
      <c r="C273" t="s">
        <v>317</v>
      </c>
      <c r="D273"/>
    </row>
    <row r="274" spans="1:4" ht="12.75">
      <c r="A274" t="s">
        <v>630</v>
      </c>
      <c r="B274" t="s">
        <v>335</v>
      </c>
      <c r="C274" t="s">
        <v>318</v>
      </c>
      <c r="D274"/>
    </row>
    <row r="275" spans="1:4" ht="12.75">
      <c r="A275" t="s">
        <v>630</v>
      </c>
      <c r="B275" t="s">
        <v>335</v>
      </c>
      <c r="C275" t="s">
        <v>319</v>
      </c>
      <c r="D275"/>
    </row>
    <row r="276" spans="1:4" ht="12.75">
      <c r="A276" t="s">
        <v>630</v>
      </c>
      <c r="B276" t="s">
        <v>335</v>
      </c>
      <c r="C276" t="s">
        <v>320</v>
      </c>
      <c r="D276"/>
    </row>
    <row r="277" spans="1:4" ht="12.75">
      <c r="A277" t="s">
        <v>630</v>
      </c>
      <c r="B277" t="s">
        <v>335</v>
      </c>
      <c r="C277" t="s">
        <v>321</v>
      </c>
      <c r="D277"/>
    </row>
    <row r="278" spans="1:4" ht="12.75">
      <c r="A278" t="s">
        <v>630</v>
      </c>
      <c r="B278" t="s">
        <v>335</v>
      </c>
      <c r="C278" t="s">
        <v>322</v>
      </c>
      <c r="D278"/>
    </row>
    <row r="279" spans="1:4" ht="12.75">
      <c r="A279" t="s">
        <v>630</v>
      </c>
      <c r="B279" t="s">
        <v>335</v>
      </c>
      <c r="C279" t="s">
        <v>323</v>
      </c>
      <c r="D279"/>
    </row>
    <row r="280" spans="1:4" ht="12.75">
      <c r="A280" t="s">
        <v>630</v>
      </c>
      <c r="B280" t="s">
        <v>335</v>
      </c>
      <c r="C280" t="s">
        <v>324</v>
      </c>
      <c r="D280"/>
    </row>
    <row r="281" spans="1:4" ht="12.75">
      <c r="A281" t="s">
        <v>630</v>
      </c>
      <c r="B281" t="s">
        <v>335</v>
      </c>
      <c r="C281" t="s">
        <v>325</v>
      </c>
      <c r="D281"/>
    </row>
    <row r="282" spans="1:4" ht="12.75">
      <c r="A282" t="s">
        <v>630</v>
      </c>
      <c r="B282" t="s">
        <v>336</v>
      </c>
      <c r="C282" t="s">
        <v>317</v>
      </c>
      <c r="D282"/>
    </row>
    <row r="283" spans="1:4" ht="12.75">
      <c r="A283" t="s">
        <v>630</v>
      </c>
      <c r="B283" t="s">
        <v>336</v>
      </c>
      <c r="C283" t="s">
        <v>318</v>
      </c>
      <c r="D283"/>
    </row>
    <row r="284" spans="1:4" ht="12.75">
      <c r="A284" t="s">
        <v>630</v>
      </c>
      <c r="B284" t="s">
        <v>336</v>
      </c>
      <c r="C284" t="s">
        <v>319</v>
      </c>
      <c r="D284"/>
    </row>
    <row r="285" spans="1:4" ht="12.75">
      <c r="A285" t="s">
        <v>630</v>
      </c>
      <c r="B285" t="s">
        <v>336</v>
      </c>
      <c r="C285" t="s">
        <v>320</v>
      </c>
      <c r="D285"/>
    </row>
    <row r="286" spans="1:4" ht="12.75">
      <c r="A286" t="s">
        <v>630</v>
      </c>
      <c r="B286" t="s">
        <v>336</v>
      </c>
      <c r="C286" t="s">
        <v>321</v>
      </c>
      <c r="D286"/>
    </row>
    <row r="287" spans="1:4" ht="12.75">
      <c r="A287" t="s">
        <v>630</v>
      </c>
      <c r="B287" t="s">
        <v>336</v>
      </c>
      <c r="C287" t="s">
        <v>322</v>
      </c>
      <c r="D287"/>
    </row>
    <row r="288" spans="1:4" ht="12.75">
      <c r="A288" t="s">
        <v>630</v>
      </c>
      <c r="B288" t="s">
        <v>336</v>
      </c>
      <c r="C288" t="s">
        <v>323</v>
      </c>
      <c r="D288"/>
    </row>
    <row r="289" spans="1:4" ht="12.75">
      <c r="A289" t="s">
        <v>630</v>
      </c>
      <c r="B289" t="s">
        <v>336</v>
      </c>
      <c r="C289" t="s">
        <v>324</v>
      </c>
      <c r="D289"/>
    </row>
    <row r="290" spans="1:4" ht="12.75">
      <c r="A290" t="s">
        <v>630</v>
      </c>
      <c r="B290" t="s">
        <v>336</v>
      </c>
      <c r="C290" t="s">
        <v>325</v>
      </c>
      <c r="D290"/>
    </row>
    <row r="291" spans="1:4" ht="12.75">
      <c r="A291" t="s">
        <v>361</v>
      </c>
      <c r="B291" t="s">
        <v>335</v>
      </c>
      <c r="C291" t="s">
        <v>317</v>
      </c>
      <c r="D291"/>
    </row>
    <row r="292" spans="1:8" ht="12.75">
      <c r="A292" t="s">
        <v>361</v>
      </c>
      <c r="B292" t="s">
        <v>335</v>
      </c>
      <c r="C292" t="s">
        <v>318</v>
      </c>
      <c r="D292" s="159">
        <v>8686000</v>
      </c>
      <c r="E292" s="159">
        <v>8854000</v>
      </c>
      <c r="F292" s="159">
        <v>9013000</v>
      </c>
      <c r="G292" s="159">
        <v>9175000</v>
      </c>
      <c r="H292" s="159">
        <v>9340000</v>
      </c>
    </row>
    <row r="293" spans="1:8" ht="12.75">
      <c r="A293" t="s">
        <v>361</v>
      </c>
      <c r="B293" t="s">
        <v>335</v>
      </c>
      <c r="C293" t="s">
        <v>319</v>
      </c>
      <c r="D293" s="159">
        <v>209223000</v>
      </c>
      <c r="E293" s="159">
        <v>213517000</v>
      </c>
      <c r="F293" s="159">
        <v>213919000</v>
      </c>
      <c r="G293" s="159">
        <v>217763000</v>
      </c>
      <c r="H293" s="159">
        <v>221680000</v>
      </c>
    </row>
    <row r="294" spans="1:8" ht="12.75">
      <c r="A294" t="s">
        <v>361</v>
      </c>
      <c r="B294" t="s">
        <v>335</v>
      </c>
      <c r="C294" t="s">
        <v>320</v>
      </c>
      <c r="D294" s="159">
        <v>6470000</v>
      </c>
      <c r="E294" s="159">
        <v>6594000</v>
      </c>
      <c r="F294" s="159">
        <v>6713000</v>
      </c>
      <c r="G294" s="159">
        <v>6835000</v>
      </c>
      <c r="H294" s="159">
        <v>6958000</v>
      </c>
    </row>
    <row r="295" spans="1:8" ht="12.75">
      <c r="A295" t="s">
        <v>361</v>
      </c>
      <c r="B295" t="s">
        <v>335</v>
      </c>
      <c r="C295" t="s">
        <v>321</v>
      </c>
      <c r="D295" s="159">
        <v>117588000</v>
      </c>
      <c r="E295" s="159">
        <v>121197000</v>
      </c>
      <c r="F295" s="159">
        <v>122626000</v>
      </c>
      <c r="G295" s="159">
        <v>124833000</v>
      </c>
      <c r="H295" s="159">
        <v>127080000</v>
      </c>
    </row>
    <row r="296" spans="1:8" ht="12.75">
      <c r="A296" t="s">
        <v>361</v>
      </c>
      <c r="B296" t="s">
        <v>335</v>
      </c>
      <c r="C296" t="s">
        <v>322</v>
      </c>
      <c r="D296" s="159">
        <v>68442000</v>
      </c>
      <c r="E296" s="159">
        <v>70390000</v>
      </c>
      <c r="F296" s="159">
        <v>71658000</v>
      </c>
      <c r="G296" s="159">
        <v>72948000</v>
      </c>
      <c r="H296" s="159">
        <v>74236000</v>
      </c>
    </row>
    <row r="297" spans="1:8" ht="12.75">
      <c r="A297" t="s">
        <v>361</v>
      </c>
      <c r="B297" t="s">
        <v>335</v>
      </c>
      <c r="C297" t="s">
        <v>323</v>
      </c>
      <c r="D297" s="159">
        <v>20754000</v>
      </c>
      <c r="E297" s="159">
        <v>22397000</v>
      </c>
      <c r="F297" s="159">
        <v>21936000</v>
      </c>
      <c r="G297" s="159">
        <v>22330000</v>
      </c>
      <c r="H297" s="159">
        <v>22731000</v>
      </c>
    </row>
    <row r="298" spans="1:8" ht="12.75">
      <c r="A298" t="s">
        <v>361</v>
      </c>
      <c r="B298" t="s">
        <v>335</v>
      </c>
      <c r="C298" t="s">
        <v>324</v>
      </c>
      <c r="D298" s="159">
        <v>139612000</v>
      </c>
      <c r="E298" s="159">
        <v>142983000</v>
      </c>
      <c r="F298" s="159">
        <v>145559000</v>
      </c>
      <c r="G298" s="159">
        <v>148177000</v>
      </c>
      <c r="H298" s="159">
        <v>150844000</v>
      </c>
    </row>
    <row r="299" spans="1:8" ht="12.75">
      <c r="A299" t="s">
        <v>361</v>
      </c>
      <c r="B299" t="s">
        <v>335</v>
      </c>
      <c r="C299" t="s">
        <v>325</v>
      </c>
      <c r="D299" s="159">
        <v>50017000</v>
      </c>
      <c r="E299" s="159">
        <v>50984000</v>
      </c>
      <c r="F299" s="159">
        <v>51901000</v>
      </c>
      <c r="G299" s="159">
        <v>52835000</v>
      </c>
      <c r="H299" s="159">
        <v>53786000</v>
      </c>
    </row>
    <row r="300" spans="1:4" ht="12.75">
      <c r="A300" t="s">
        <v>361</v>
      </c>
      <c r="B300" t="s">
        <v>336</v>
      </c>
      <c r="C300" t="s">
        <v>317</v>
      </c>
      <c r="D300"/>
    </row>
    <row r="301" spans="1:4" ht="12.75">
      <c r="A301" t="s">
        <v>361</v>
      </c>
      <c r="B301" t="s">
        <v>336</v>
      </c>
      <c r="C301" t="s">
        <v>318</v>
      </c>
      <c r="D301"/>
    </row>
    <row r="302" spans="1:4" ht="12.75">
      <c r="A302" t="s">
        <v>361</v>
      </c>
      <c r="B302" t="s">
        <v>336</v>
      </c>
      <c r="C302" t="s">
        <v>319</v>
      </c>
      <c r="D302"/>
    </row>
    <row r="303" spans="1:4" ht="12.75">
      <c r="A303" t="s">
        <v>361</v>
      </c>
      <c r="B303" t="s">
        <v>336</v>
      </c>
      <c r="C303" t="s">
        <v>320</v>
      </c>
      <c r="D303"/>
    </row>
    <row r="304" spans="1:4" ht="12.75">
      <c r="A304" t="s">
        <v>361</v>
      </c>
      <c r="B304" t="s">
        <v>336</v>
      </c>
      <c r="C304" t="s">
        <v>321</v>
      </c>
      <c r="D304"/>
    </row>
    <row r="305" spans="1:4" ht="12.75">
      <c r="A305" t="s">
        <v>361</v>
      </c>
      <c r="B305" t="s">
        <v>336</v>
      </c>
      <c r="C305" t="s">
        <v>322</v>
      </c>
      <c r="D305"/>
    </row>
    <row r="306" spans="1:4" ht="12.75">
      <c r="A306" t="s">
        <v>361</v>
      </c>
      <c r="B306" t="s">
        <v>336</v>
      </c>
      <c r="C306" t="s">
        <v>323</v>
      </c>
      <c r="D306"/>
    </row>
    <row r="307" spans="1:4" ht="12.75">
      <c r="A307" t="s">
        <v>361</v>
      </c>
      <c r="B307" t="s">
        <v>336</v>
      </c>
      <c r="C307" t="s">
        <v>324</v>
      </c>
      <c r="D307"/>
    </row>
    <row r="308" spans="1:4" ht="12.75">
      <c r="A308" t="s">
        <v>361</v>
      </c>
      <c r="B308" t="s">
        <v>336</v>
      </c>
      <c r="C308" t="s">
        <v>325</v>
      </c>
      <c r="D308"/>
    </row>
    <row r="309" spans="1:4" ht="12.75">
      <c r="A309" t="s">
        <v>612</v>
      </c>
      <c r="B309" t="s">
        <v>335</v>
      </c>
      <c r="C309" t="s">
        <v>317</v>
      </c>
      <c r="D309"/>
    </row>
    <row r="310" spans="1:4" ht="12.75">
      <c r="A310" t="s">
        <v>612</v>
      </c>
      <c r="B310" t="s">
        <v>335</v>
      </c>
      <c r="C310" t="s">
        <v>318</v>
      </c>
      <c r="D310"/>
    </row>
    <row r="311" spans="1:4" ht="12.75">
      <c r="A311" t="s">
        <v>612</v>
      </c>
      <c r="B311" t="s">
        <v>335</v>
      </c>
      <c r="C311" t="s">
        <v>319</v>
      </c>
      <c r="D311"/>
    </row>
    <row r="312" spans="1:4" ht="12.75">
      <c r="A312" t="s">
        <v>612</v>
      </c>
      <c r="B312" t="s">
        <v>335</v>
      </c>
      <c r="C312" t="s">
        <v>320</v>
      </c>
      <c r="D312"/>
    </row>
    <row r="313" spans="1:6" ht="12.75">
      <c r="A313" t="s">
        <v>612</v>
      </c>
      <c r="B313" t="s">
        <v>335</v>
      </c>
      <c r="C313" t="s">
        <v>321</v>
      </c>
      <c r="D313" s="159">
        <v>5137000</v>
      </c>
      <c r="E313" s="159">
        <v>7000000</v>
      </c>
      <c r="F313" s="159">
        <v>3274000</v>
      </c>
    </row>
    <row r="314" spans="1:4" ht="12.75">
      <c r="A314" t="s">
        <v>612</v>
      </c>
      <c r="B314" t="s">
        <v>335</v>
      </c>
      <c r="C314" t="s">
        <v>322</v>
      </c>
      <c r="D314"/>
    </row>
    <row r="315" spans="1:4" ht="12.75">
      <c r="A315" t="s">
        <v>612</v>
      </c>
      <c r="B315" t="s">
        <v>335</v>
      </c>
      <c r="C315" t="s">
        <v>323</v>
      </c>
      <c r="D315"/>
    </row>
    <row r="316" spans="1:4" ht="12.75">
      <c r="A316" t="s">
        <v>612</v>
      </c>
      <c r="B316" t="s">
        <v>335</v>
      </c>
      <c r="C316" t="s">
        <v>324</v>
      </c>
      <c r="D316"/>
    </row>
    <row r="317" spans="1:4" ht="12.75">
      <c r="A317" t="s">
        <v>612</v>
      </c>
      <c r="B317" t="s">
        <v>335</v>
      </c>
      <c r="C317" t="s">
        <v>325</v>
      </c>
      <c r="D317"/>
    </row>
    <row r="318" spans="1:4" ht="12.75">
      <c r="A318" t="s">
        <v>612</v>
      </c>
      <c r="B318" t="s">
        <v>336</v>
      </c>
      <c r="C318" t="s">
        <v>317</v>
      </c>
      <c r="D318"/>
    </row>
    <row r="319" spans="1:4" ht="12.75">
      <c r="A319" t="s">
        <v>612</v>
      </c>
      <c r="B319" t="s">
        <v>336</v>
      </c>
      <c r="C319" t="s">
        <v>318</v>
      </c>
      <c r="D319"/>
    </row>
    <row r="320" spans="1:4" ht="12.75">
      <c r="A320" t="s">
        <v>612</v>
      </c>
      <c r="B320" t="s">
        <v>336</v>
      </c>
      <c r="C320" t="s">
        <v>319</v>
      </c>
      <c r="D320"/>
    </row>
    <row r="321" spans="1:4" ht="12.75">
      <c r="A321" t="s">
        <v>612</v>
      </c>
      <c r="B321" t="s">
        <v>336</v>
      </c>
      <c r="C321" t="s">
        <v>320</v>
      </c>
      <c r="D321"/>
    </row>
    <row r="322" spans="1:4" ht="12.75">
      <c r="A322" t="s">
        <v>612</v>
      </c>
      <c r="B322" t="s">
        <v>336</v>
      </c>
      <c r="C322" t="s">
        <v>321</v>
      </c>
      <c r="D322"/>
    </row>
    <row r="323" spans="1:4" ht="12.75">
      <c r="A323" t="s">
        <v>612</v>
      </c>
      <c r="B323" t="s">
        <v>336</v>
      </c>
      <c r="C323" t="s">
        <v>322</v>
      </c>
      <c r="D323"/>
    </row>
    <row r="324" spans="1:4" ht="12.75">
      <c r="A324" t="s">
        <v>612</v>
      </c>
      <c r="B324" t="s">
        <v>336</v>
      </c>
      <c r="C324" t="s">
        <v>323</v>
      </c>
      <c r="D324"/>
    </row>
    <row r="325" spans="1:4" ht="12.75">
      <c r="A325" t="s">
        <v>612</v>
      </c>
      <c r="B325" t="s">
        <v>336</v>
      </c>
      <c r="C325" t="s">
        <v>324</v>
      </c>
      <c r="D325"/>
    </row>
    <row r="326" spans="1:4" ht="12.75">
      <c r="A326" t="s">
        <v>612</v>
      </c>
      <c r="B326" t="s">
        <v>336</v>
      </c>
      <c r="C326" t="s">
        <v>325</v>
      </c>
      <c r="D326"/>
    </row>
    <row r="327" spans="1:4" ht="12.75">
      <c r="A327" t="s">
        <v>362</v>
      </c>
      <c r="B327" t="s">
        <v>335</v>
      </c>
      <c r="C327" t="s">
        <v>317</v>
      </c>
      <c r="D327"/>
    </row>
    <row r="328" spans="1:8" ht="12.75">
      <c r="A328" t="s">
        <v>362</v>
      </c>
      <c r="B328" t="s">
        <v>335</v>
      </c>
      <c r="C328" t="s">
        <v>318</v>
      </c>
      <c r="D328" s="159">
        <v>4086000</v>
      </c>
      <c r="E328" s="159">
        <v>6418000</v>
      </c>
      <c r="F328" s="159">
        <v>4057000</v>
      </c>
      <c r="G328" s="159">
        <v>3355000</v>
      </c>
      <c r="H328" s="159">
        <v>2639000</v>
      </c>
    </row>
    <row r="329" spans="1:8" ht="12.75">
      <c r="A329" t="s">
        <v>362</v>
      </c>
      <c r="B329" t="s">
        <v>335</v>
      </c>
      <c r="C329" t="s">
        <v>319</v>
      </c>
      <c r="D329" s="159">
        <v>79207000</v>
      </c>
      <c r="E329" s="159">
        <v>130670000</v>
      </c>
      <c r="F329" s="159">
        <v>88605000</v>
      </c>
      <c r="G329" s="159">
        <v>74058000</v>
      </c>
      <c r="H329" s="159">
        <v>58628000</v>
      </c>
    </row>
    <row r="330" spans="1:8" ht="12.75">
      <c r="A330" t="s">
        <v>362</v>
      </c>
      <c r="B330" t="s">
        <v>335</v>
      </c>
      <c r="C330" t="s">
        <v>320</v>
      </c>
      <c r="D330" s="159">
        <v>3353000</v>
      </c>
      <c r="E330" s="159">
        <v>5288000</v>
      </c>
      <c r="F330" s="159">
        <v>3421000</v>
      </c>
      <c r="G330" s="159">
        <v>2850000</v>
      </c>
      <c r="H330" s="159">
        <v>2292000</v>
      </c>
    </row>
    <row r="331" spans="1:8" ht="12.75">
      <c r="A331" t="s">
        <v>362</v>
      </c>
      <c r="B331" t="s">
        <v>335</v>
      </c>
      <c r="C331" t="s">
        <v>321</v>
      </c>
      <c r="D331" s="159">
        <v>46975000</v>
      </c>
      <c r="E331" s="159">
        <v>79143000</v>
      </c>
      <c r="F331" s="159">
        <v>51877000</v>
      </c>
      <c r="G331" s="159">
        <v>42583000</v>
      </c>
      <c r="H331" s="159">
        <v>32851000</v>
      </c>
    </row>
    <row r="332" spans="1:8" ht="12.75">
      <c r="A332" t="s">
        <v>362</v>
      </c>
      <c r="B332" t="s">
        <v>335</v>
      </c>
      <c r="C332" t="s">
        <v>322</v>
      </c>
      <c r="D332" s="159">
        <v>17512000</v>
      </c>
      <c r="E332" s="159">
        <v>27623000</v>
      </c>
      <c r="F332" s="159">
        <v>17683000</v>
      </c>
      <c r="G332" s="159">
        <v>14671000</v>
      </c>
      <c r="H332" s="159">
        <v>11568000</v>
      </c>
    </row>
    <row r="333" spans="1:8" ht="12.75">
      <c r="A333" t="s">
        <v>362</v>
      </c>
      <c r="B333" t="s">
        <v>335</v>
      </c>
      <c r="C333" t="s">
        <v>323</v>
      </c>
      <c r="D333" s="159">
        <v>6182000</v>
      </c>
      <c r="E333" s="159">
        <v>10037000</v>
      </c>
      <c r="F333" s="159">
        <v>6337000</v>
      </c>
      <c r="G333" s="159">
        <v>5226000</v>
      </c>
      <c r="H333" s="159">
        <v>4072000</v>
      </c>
    </row>
    <row r="334" spans="1:8" ht="12.75">
      <c r="A334" t="s">
        <v>362</v>
      </c>
      <c r="B334" t="s">
        <v>335</v>
      </c>
      <c r="C334" t="s">
        <v>324</v>
      </c>
      <c r="D334" s="159">
        <v>59446000</v>
      </c>
      <c r="E334" s="159">
        <v>96820000</v>
      </c>
      <c r="F334" s="159">
        <v>62563000</v>
      </c>
      <c r="G334" s="159">
        <v>49899000</v>
      </c>
      <c r="H334" s="159">
        <v>36373000</v>
      </c>
    </row>
    <row r="335" spans="1:8" ht="12.75">
      <c r="A335" t="s">
        <v>362</v>
      </c>
      <c r="B335" t="s">
        <v>335</v>
      </c>
      <c r="C335" t="s">
        <v>325</v>
      </c>
      <c r="D335" s="159">
        <v>24014000</v>
      </c>
      <c r="E335" s="159">
        <v>40064000</v>
      </c>
      <c r="F335" s="159">
        <v>26066000</v>
      </c>
      <c r="G335" s="159">
        <v>22109000</v>
      </c>
      <c r="H335" s="159">
        <v>16782000</v>
      </c>
    </row>
    <row r="336" spans="1:4" ht="12.75">
      <c r="A336" t="s">
        <v>362</v>
      </c>
      <c r="B336" t="s">
        <v>336</v>
      </c>
      <c r="C336" t="s">
        <v>317</v>
      </c>
      <c r="D336"/>
    </row>
    <row r="337" spans="1:4" ht="12.75">
      <c r="A337" t="s">
        <v>362</v>
      </c>
      <c r="B337" t="s">
        <v>336</v>
      </c>
      <c r="C337" t="s">
        <v>318</v>
      </c>
      <c r="D337"/>
    </row>
    <row r="338" spans="1:4" ht="12.75">
      <c r="A338" t="s">
        <v>362</v>
      </c>
      <c r="B338" t="s">
        <v>336</v>
      </c>
      <c r="C338" t="s">
        <v>319</v>
      </c>
      <c r="D338"/>
    </row>
    <row r="339" spans="1:4" ht="12.75">
      <c r="A339" t="s">
        <v>362</v>
      </c>
      <c r="B339" t="s">
        <v>336</v>
      </c>
      <c r="C339" t="s">
        <v>320</v>
      </c>
      <c r="D339"/>
    </row>
    <row r="340" spans="1:4" ht="12.75">
      <c r="A340" t="s">
        <v>362</v>
      </c>
      <c r="B340" t="s">
        <v>336</v>
      </c>
      <c r="C340" t="s">
        <v>321</v>
      </c>
      <c r="D340"/>
    </row>
    <row r="341" spans="1:4" ht="12.75">
      <c r="A341" t="s">
        <v>362</v>
      </c>
      <c r="B341" t="s">
        <v>336</v>
      </c>
      <c r="C341" t="s">
        <v>322</v>
      </c>
      <c r="D341"/>
    </row>
    <row r="342" spans="1:4" ht="12.75">
      <c r="A342" t="s">
        <v>362</v>
      </c>
      <c r="B342" t="s">
        <v>336</v>
      </c>
      <c r="C342" t="s">
        <v>323</v>
      </c>
      <c r="D342"/>
    </row>
    <row r="343" spans="1:4" ht="12.75">
      <c r="A343" t="s">
        <v>362</v>
      </c>
      <c r="B343" t="s">
        <v>336</v>
      </c>
      <c r="C343" t="s">
        <v>324</v>
      </c>
      <c r="D343"/>
    </row>
    <row r="344" spans="1:4" ht="12.75">
      <c r="A344" t="s">
        <v>362</v>
      </c>
      <c r="B344" t="s">
        <v>336</v>
      </c>
      <c r="C344" t="s">
        <v>325</v>
      </c>
      <c r="D344"/>
    </row>
    <row r="345" spans="1:4" ht="12.75">
      <c r="A345" t="s">
        <v>363</v>
      </c>
      <c r="B345" t="s">
        <v>335</v>
      </c>
      <c r="C345" t="s">
        <v>317</v>
      </c>
      <c r="D345"/>
    </row>
    <row r="346" spans="1:4" ht="12.75">
      <c r="A346" t="s">
        <v>363</v>
      </c>
      <c r="B346" t="s">
        <v>335</v>
      </c>
      <c r="C346" t="s">
        <v>318</v>
      </c>
      <c r="D346" s="159">
        <v>537000</v>
      </c>
    </row>
    <row r="347" spans="1:6" ht="12.75">
      <c r="A347" t="s">
        <v>363</v>
      </c>
      <c r="B347" t="s">
        <v>335</v>
      </c>
      <c r="C347" t="s">
        <v>319</v>
      </c>
      <c r="D347" s="159">
        <v>165822000</v>
      </c>
      <c r="E347" s="159">
        <v>153601000</v>
      </c>
      <c r="F347" s="159">
        <v>9361000</v>
      </c>
    </row>
    <row r="348" spans="1:4" ht="12.75">
      <c r="A348" t="s">
        <v>363</v>
      </c>
      <c r="B348" t="s">
        <v>335</v>
      </c>
      <c r="C348" t="s">
        <v>320</v>
      </c>
      <c r="D348"/>
    </row>
    <row r="349" spans="1:6" ht="12.75">
      <c r="A349" t="s">
        <v>363</v>
      </c>
      <c r="B349" t="s">
        <v>335</v>
      </c>
      <c r="C349" t="s">
        <v>321</v>
      </c>
      <c r="D349" s="159">
        <v>90063000</v>
      </c>
      <c r="E349" s="159">
        <v>72321000</v>
      </c>
      <c r="F349" s="159">
        <v>1942000</v>
      </c>
    </row>
    <row r="350" spans="1:6" ht="12.75">
      <c r="A350" t="s">
        <v>363</v>
      </c>
      <c r="B350" t="s">
        <v>335</v>
      </c>
      <c r="C350" t="s">
        <v>322</v>
      </c>
      <c r="D350" s="159">
        <v>13860000</v>
      </c>
      <c r="E350" s="159">
        <v>38875000</v>
      </c>
      <c r="F350" s="159">
        <v>35433000</v>
      </c>
    </row>
    <row r="351" spans="1:4" ht="12.75">
      <c r="A351" t="s">
        <v>363</v>
      </c>
      <c r="B351" t="s">
        <v>335</v>
      </c>
      <c r="C351" t="s">
        <v>323</v>
      </c>
      <c r="D351"/>
    </row>
    <row r="352" spans="1:6" ht="12.75">
      <c r="A352" t="s">
        <v>363</v>
      </c>
      <c r="B352" t="s">
        <v>335</v>
      </c>
      <c r="C352" t="s">
        <v>324</v>
      </c>
      <c r="D352" s="159">
        <v>81671000</v>
      </c>
      <c r="E352" s="159">
        <v>68056000</v>
      </c>
      <c r="F352" s="159">
        <v>11874000</v>
      </c>
    </row>
    <row r="353" spans="1:5" ht="12.75">
      <c r="A353" t="s">
        <v>363</v>
      </c>
      <c r="B353" t="s">
        <v>335</v>
      </c>
      <c r="C353" t="s">
        <v>325</v>
      </c>
      <c r="D353" s="159">
        <v>2413000</v>
      </c>
      <c r="E353" s="159">
        <v>2649000</v>
      </c>
    </row>
    <row r="354" spans="1:4" ht="12.75">
      <c r="A354" t="s">
        <v>363</v>
      </c>
      <c r="B354" t="s">
        <v>336</v>
      </c>
      <c r="C354" t="s">
        <v>317</v>
      </c>
      <c r="D354"/>
    </row>
    <row r="355" spans="1:4" ht="12.75">
      <c r="A355" t="s">
        <v>363</v>
      </c>
      <c r="B355" t="s">
        <v>336</v>
      </c>
      <c r="C355" t="s">
        <v>318</v>
      </c>
      <c r="D355"/>
    </row>
    <row r="356" spans="1:4" ht="12.75">
      <c r="A356" t="s">
        <v>363</v>
      </c>
      <c r="B356" t="s">
        <v>336</v>
      </c>
      <c r="C356" t="s">
        <v>319</v>
      </c>
      <c r="D356"/>
    </row>
    <row r="357" spans="1:4" ht="12.75">
      <c r="A357" t="s">
        <v>363</v>
      </c>
      <c r="B357" t="s">
        <v>336</v>
      </c>
      <c r="C357" t="s">
        <v>320</v>
      </c>
      <c r="D357"/>
    </row>
    <row r="358" spans="1:4" ht="12.75">
      <c r="A358" t="s">
        <v>363</v>
      </c>
      <c r="B358" t="s">
        <v>336</v>
      </c>
      <c r="C358" t="s">
        <v>321</v>
      </c>
      <c r="D358"/>
    </row>
    <row r="359" spans="1:4" ht="12.75">
      <c r="A359" t="s">
        <v>363</v>
      </c>
      <c r="B359" t="s">
        <v>336</v>
      </c>
      <c r="C359" t="s">
        <v>322</v>
      </c>
      <c r="D359"/>
    </row>
    <row r="360" spans="1:4" ht="12.75">
      <c r="A360" t="s">
        <v>363</v>
      </c>
      <c r="B360" t="s">
        <v>336</v>
      </c>
      <c r="C360" t="s">
        <v>323</v>
      </c>
      <c r="D360"/>
    </row>
    <row r="361" spans="1:4" ht="12.75">
      <c r="A361" t="s">
        <v>363</v>
      </c>
      <c r="B361" t="s">
        <v>336</v>
      </c>
      <c r="C361" t="s">
        <v>324</v>
      </c>
      <c r="D361"/>
    </row>
    <row r="362" spans="1:4" ht="12.75">
      <c r="A362" t="s">
        <v>363</v>
      </c>
      <c r="B362" t="s">
        <v>336</v>
      </c>
      <c r="C362" t="s">
        <v>325</v>
      </c>
      <c r="D362"/>
    </row>
    <row r="363" spans="1:4" ht="12.75">
      <c r="A363" t="s">
        <v>364</v>
      </c>
      <c r="B363" t="s">
        <v>335</v>
      </c>
      <c r="C363" t="s">
        <v>317</v>
      </c>
      <c r="D363"/>
    </row>
    <row r="364" spans="1:8" ht="12.75">
      <c r="A364" t="s">
        <v>364</v>
      </c>
      <c r="B364" t="s">
        <v>335</v>
      </c>
      <c r="C364" t="s">
        <v>318</v>
      </c>
      <c r="D364" s="159">
        <v>34000</v>
      </c>
      <c r="E364" s="159">
        <v>35000</v>
      </c>
      <c r="F364" s="159">
        <v>35000</v>
      </c>
      <c r="G364" s="159">
        <v>35000</v>
      </c>
      <c r="H364" s="159">
        <v>36000</v>
      </c>
    </row>
    <row r="365" spans="1:8" ht="12.75">
      <c r="A365" t="s">
        <v>364</v>
      </c>
      <c r="B365" t="s">
        <v>335</v>
      </c>
      <c r="C365" t="s">
        <v>319</v>
      </c>
      <c r="D365" s="159">
        <v>78000</v>
      </c>
      <c r="E365" s="159">
        <v>79000</v>
      </c>
      <c r="F365" s="159">
        <v>79000</v>
      </c>
      <c r="G365" s="159">
        <v>79000</v>
      </c>
      <c r="H365" s="159">
        <v>80000</v>
      </c>
    </row>
    <row r="366" spans="1:8" ht="12.75">
      <c r="A366" t="s">
        <v>364</v>
      </c>
      <c r="B366" t="s">
        <v>335</v>
      </c>
      <c r="C366" t="s">
        <v>320</v>
      </c>
      <c r="D366" s="159">
        <v>34000</v>
      </c>
      <c r="E366" s="159">
        <v>35000</v>
      </c>
      <c r="F366" s="159">
        <v>35000</v>
      </c>
      <c r="G366" s="159">
        <v>35000</v>
      </c>
      <c r="H366" s="159">
        <v>36000</v>
      </c>
    </row>
    <row r="367" spans="1:8" ht="12.75">
      <c r="A367" t="s">
        <v>364</v>
      </c>
      <c r="B367" t="s">
        <v>335</v>
      </c>
      <c r="C367" t="s">
        <v>321</v>
      </c>
      <c r="D367" s="159">
        <v>55000</v>
      </c>
      <c r="E367" s="159">
        <v>56000</v>
      </c>
      <c r="F367" s="159">
        <v>56000</v>
      </c>
      <c r="G367" s="159">
        <v>56000</v>
      </c>
      <c r="H367" s="159">
        <v>57000</v>
      </c>
    </row>
    <row r="368" spans="1:8" ht="12.75">
      <c r="A368" t="s">
        <v>364</v>
      </c>
      <c r="B368" t="s">
        <v>335</v>
      </c>
      <c r="C368" t="s">
        <v>322</v>
      </c>
      <c r="D368" s="159">
        <v>34000</v>
      </c>
      <c r="E368" s="159">
        <v>35000</v>
      </c>
      <c r="F368" s="159">
        <v>35000</v>
      </c>
      <c r="G368" s="159">
        <v>35000</v>
      </c>
      <c r="H368" s="159">
        <v>36000</v>
      </c>
    </row>
    <row r="369" spans="1:8" ht="12.75">
      <c r="A369" t="s">
        <v>364</v>
      </c>
      <c r="B369" t="s">
        <v>335</v>
      </c>
      <c r="C369" t="s">
        <v>323</v>
      </c>
      <c r="D369" s="159">
        <v>34000</v>
      </c>
      <c r="E369" s="159">
        <v>35000</v>
      </c>
      <c r="F369" s="159">
        <v>35000</v>
      </c>
      <c r="G369" s="159">
        <v>35000</v>
      </c>
      <c r="H369" s="159">
        <v>36000</v>
      </c>
    </row>
    <row r="370" spans="1:8" ht="12.75">
      <c r="A370" t="s">
        <v>364</v>
      </c>
      <c r="B370" t="s">
        <v>335</v>
      </c>
      <c r="C370" t="s">
        <v>324</v>
      </c>
      <c r="D370" s="159">
        <v>55000</v>
      </c>
      <c r="E370" s="159">
        <v>56000</v>
      </c>
      <c r="F370" s="159">
        <v>56000</v>
      </c>
      <c r="G370" s="159">
        <v>56000</v>
      </c>
      <c r="H370" s="159">
        <v>57000</v>
      </c>
    </row>
    <row r="371" spans="1:8" ht="12.75">
      <c r="A371" t="s">
        <v>364</v>
      </c>
      <c r="B371" t="s">
        <v>335</v>
      </c>
      <c r="C371" t="s">
        <v>325</v>
      </c>
      <c r="D371" s="159">
        <v>55000</v>
      </c>
      <c r="E371" s="159">
        <v>56000</v>
      </c>
      <c r="F371" s="159">
        <v>56000</v>
      </c>
      <c r="G371" s="159">
        <v>56000</v>
      </c>
      <c r="H371" s="159">
        <v>57000</v>
      </c>
    </row>
    <row r="372" spans="1:4" ht="12.75">
      <c r="A372" t="s">
        <v>364</v>
      </c>
      <c r="B372" t="s">
        <v>336</v>
      </c>
      <c r="C372" t="s">
        <v>317</v>
      </c>
      <c r="D372"/>
    </row>
    <row r="373" spans="1:4" ht="12.75">
      <c r="A373" t="s">
        <v>364</v>
      </c>
      <c r="B373" t="s">
        <v>336</v>
      </c>
      <c r="C373" t="s">
        <v>318</v>
      </c>
      <c r="D373"/>
    </row>
    <row r="374" spans="1:4" ht="12.75">
      <c r="A374" t="s">
        <v>364</v>
      </c>
      <c r="B374" t="s">
        <v>336</v>
      </c>
      <c r="C374" t="s">
        <v>319</v>
      </c>
      <c r="D374"/>
    </row>
    <row r="375" spans="1:4" ht="12.75">
      <c r="A375" t="s">
        <v>364</v>
      </c>
      <c r="B375" t="s">
        <v>336</v>
      </c>
      <c r="C375" t="s">
        <v>320</v>
      </c>
      <c r="D375"/>
    </row>
    <row r="376" spans="1:4" ht="12.75">
      <c r="A376" t="s">
        <v>364</v>
      </c>
      <c r="B376" t="s">
        <v>336</v>
      </c>
      <c r="C376" t="s">
        <v>321</v>
      </c>
      <c r="D376"/>
    </row>
    <row r="377" spans="1:4" ht="12.75">
      <c r="A377" t="s">
        <v>364</v>
      </c>
      <c r="B377" t="s">
        <v>336</v>
      </c>
      <c r="C377" t="s">
        <v>322</v>
      </c>
      <c r="D377"/>
    </row>
    <row r="378" spans="1:4" ht="12.75">
      <c r="A378" t="s">
        <v>364</v>
      </c>
      <c r="B378" t="s">
        <v>336</v>
      </c>
      <c r="C378" t="s">
        <v>323</v>
      </c>
      <c r="D378"/>
    </row>
    <row r="379" spans="1:4" ht="12.75">
      <c r="A379" t="s">
        <v>364</v>
      </c>
      <c r="B379" t="s">
        <v>336</v>
      </c>
      <c r="C379" t="s">
        <v>324</v>
      </c>
      <c r="D379"/>
    </row>
    <row r="380" spans="1:4" ht="12.75">
      <c r="A380" t="s">
        <v>364</v>
      </c>
      <c r="B380" t="s">
        <v>336</v>
      </c>
      <c r="C380" t="s">
        <v>325</v>
      </c>
      <c r="D380"/>
    </row>
    <row r="381" spans="1:4" ht="12.75">
      <c r="A381" t="s">
        <v>365</v>
      </c>
      <c r="B381" t="s">
        <v>335</v>
      </c>
      <c r="C381" t="s">
        <v>317</v>
      </c>
      <c r="D381"/>
    </row>
    <row r="382" spans="1:8" ht="12.75">
      <c r="A382" t="s">
        <v>365</v>
      </c>
      <c r="B382" t="s">
        <v>335</v>
      </c>
      <c r="C382" t="s">
        <v>318</v>
      </c>
      <c r="D382" s="159">
        <v>1425000</v>
      </c>
      <c r="E382" s="159">
        <v>1454000</v>
      </c>
      <c r="F382" s="159">
        <v>1549000</v>
      </c>
      <c r="G382" s="159">
        <v>1593000</v>
      </c>
      <c r="H382" s="159">
        <v>1646000</v>
      </c>
    </row>
    <row r="383" spans="1:8" ht="12.75">
      <c r="A383" t="s">
        <v>365</v>
      </c>
      <c r="B383" t="s">
        <v>335</v>
      </c>
      <c r="C383" t="s">
        <v>319</v>
      </c>
      <c r="D383" s="159">
        <v>70194000</v>
      </c>
      <c r="E383" s="159">
        <v>71652000</v>
      </c>
      <c r="F383" s="159">
        <v>76249000</v>
      </c>
      <c r="G383" s="159">
        <v>78471000</v>
      </c>
      <c r="H383" s="159">
        <v>81078000</v>
      </c>
    </row>
    <row r="384" spans="1:8" ht="12.75">
      <c r="A384" t="s">
        <v>365</v>
      </c>
      <c r="B384" t="s">
        <v>335</v>
      </c>
      <c r="C384" t="s">
        <v>320</v>
      </c>
      <c r="D384" s="159">
        <v>977000</v>
      </c>
      <c r="E384" s="159">
        <v>998000</v>
      </c>
      <c r="F384" s="159">
        <v>1061000</v>
      </c>
      <c r="G384" s="159">
        <v>1092000</v>
      </c>
      <c r="H384" s="159">
        <v>1128000</v>
      </c>
    </row>
    <row r="385" spans="1:8" ht="12.75">
      <c r="A385" t="s">
        <v>365</v>
      </c>
      <c r="B385" t="s">
        <v>335</v>
      </c>
      <c r="C385" t="s">
        <v>321</v>
      </c>
      <c r="D385" s="159">
        <v>35039000</v>
      </c>
      <c r="E385" s="159">
        <v>35767000</v>
      </c>
      <c r="F385" s="159">
        <v>38061000</v>
      </c>
      <c r="G385" s="159">
        <v>39171000</v>
      </c>
      <c r="H385" s="159">
        <v>40472000</v>
      </c>
    </row>
    <row r="386" spans="1:8" ht="12.75">
      <c r="A386" t="s">
        <v>365</v>
      </c>
      <c r="B386" t="s">
        <v>335</v>
      </c>
      <c r="C386" t="s">
        <v>322</v>
      </c>
      <c r="D386" s="159">
        <v>19963000</v>
      </c>
      <c r="E386" s="159">
        <v>20378000</v>
      </c>
      <c r="F386" s="159">
        <v>21685000</v>
      </c>
      <c r="G386" s="159">
        <v>22317000</v>
      </c>
      <c r="H386" s="159">
        <v>23059000</v>
      </c>
    </row>
    <row r="387" spans="1:8" ht="12.75">
      <c r="A387" t="s">
        <v>365</v>
      </c>
      <c r="B387" t="s">
        <v>335</v>
      </c>
      <c r="C387" t="s">
        <v>323</v>
      </c>
      <c r="D387" s="159">
        <v>6411000</v>
      </c>
      <c r="E387" s="159">
        <v>6545000</v>
      </c>
      <c r="F387" s="159">
        <v>6964000</v>
      </c>
      <c r="G387" s="159">
        <v>7168000</v>
      </c>
      <c r="H387" s="159">
        <v>7405000</v>
      </c>
    </row>
    <row r="388" spans="1:8" ht="12.75">
      <c r="A388" t="s">
        <v>365</v>
      </c>
      <c r="B388" t="s">
        <v>335</v>
      </c>
      <c r="C388" t="s">
        <v>324</v>
      </c>
      <c r="D388" s="159">
        <v>50181000</v>
      </c>
      <c r="E388" s="159">
        <v>51223000</v>
      </c>
      <c r="F388" s="159">
        <v>54509000</v>
      </c>
      <c r="G388" s="159">
        <v>56100000</v>
      </c>
      <c r="H388" s="159">
        <v>57962000</v>
      </c>
    </row>
    <row r="389" spans="1:8" ht="12.75">
      <c r="A389" t="s">
        <v>365</v>
      </c>
      <c r="B389" t="s">
        <v>335</v>
      </c>
      <c r="C389" t="s">
        <v>325</v>
      </c>
      <c r="D389" s="159">
        <v>17644000</v>
      </c>
      <c r="E389" s="159">
        <v>18010000</v>
      </c>
      <c r="F389" s="159">
        <v>19166000</v>
      </c>
      <c r="G389" s="159">
        <v>19724000</v>
      </c>
      <c r="H389" s="159">
        <v>20380000</v>
      </c>
    </row>
    <row r="390" spans="1:4" ht="12.75">
      <c r="A390" t="s">
        <v>365</v>
      </c>
      <c r="B390" t="s">
        <v>336</v>
      </c>
      <c r="C390" t="s">
        <v>317</v>
      </c>
      <c r="D390"/>
    </row>
    <row r="391" spans="1:4" ht="12.75">
      <c r="A391" t="s">
        <v>365</v>
      </c>
      <c r="B391" t="s">
        <v>336</v>
      </c>
      <c r="C391" t="s">
        <v>318</v>
      </c>
      <c r="D391"/>
    </row>
    <row r="392" spans="1:4" ht="12.75">
      <c r="A392" t="s">
        <v>365</v>
      </c>
      <c r="B392" t="s">
        <v>336</v>
      </c>
      <c r="C392" t="s">
        <v>319</v>
      </c>
      <c r="D392"/>
    </row>
    <row r="393" spans="1:4" ht="12.75">
      <c r="A393" t="s">
        <v>365</v>
      </c>
      <c r="B393" t="s">
        <v>336</v>
      </c>
      <c r="C393" t="s">
        <v>320</v>
      </c>
      <c r="D393"/>
    </row>
    <row r="394" spans="1:4" ht="12.75">
      <c r="A394" t="s">
        <v>365</v>
      </c>
      <c r="B394" t="s">
        <v>336</v>
      </c>
      <c r="C394" t="s">
        <v>321</v>
      </c>
      <c r="D394"/>
    </row>
    <row r="395" spans="1:4" ht="12.75">
      <c r="A395" t="s">
        <v>365</v>
      </c>
      <c r="B395" t="s">
        <v>336</v>
      </c>
      <c r="C395" t="s">
        <v>322</v>
      </c>
      <c r="D395"/>
    </row>
    <row r="396" spans="1:4" ht="12.75">
      <c r="A396" t="s">
        <v>365</v>
      </c>
      <c r="B396" t="s">
        <v>336</v>
      </c>
      <c r="C396" t="s">
        <v>323</v>
      </c>
      <c r="D396"/>
    </row>
    <row r="397" spans="1:4" ht="12.75">
      <c r="A397" t="s">
        <v>365</v>
      </c>
      <c r="B397" t="s">
        <v>336</v>
      </c>
      <c r="C397" t="s">
        <v>324</v>
      </c>
      <c r="D397"/>
    </row>
    <row r="398" spans="1:4" ht="12.75">
      <c r="A398" t="s">
        <v>365</v>
      </c>
      <c r="B398" t="s">
        <v>336</v>
      </c>
      <c r="C398" t="s">
        <v>325</v>
      </c>
      <c r="D398"/>
    </row>
    <row r="399" spans="1:4" ht="12.75">
      <c r="A399" t="s">
        <v>567</v>
      </c>
      <c r="B399" t="s">
        <v>335</v>
      </c>
      <c r="C399" t="s">
        <v>317</v>
      </c>
      <c r="D399"/>
    </row>
    <row r="400" spans="1:4" ht="12.75">
      <c r="A400" t="s">
        <v>567</v>
      </c>
      <c r="B400" t="s">
        <v>335</v>
      </c>
      <c r="C400" t="s">
        <v>318</v>
      </c>
      <c r="D400"/>
    </row>
    <row r="401" spans="1:8" ht="12.75">
      <c r="A401" t="s">
        <v>567</v>
      </c>
      <c r="B401" t="s">
        <v>335</v>
      </c>
      <c r="C401" t="s">
        <v>319</v>
      </c>
      <c r="D401"/>
      <c r="E401" s="159">
        <v>666000</v>
      </c>
      <c r="F401" s="159">
        <v>633000</v>
      </c>
      <c r="G401" s="159">
        <v>441000</v>
      </c>
      <c r="H401" s="159">
        <v>449000</v>
      </c>
    </row>
    <row r="402" spans="1:8" ht="12.75">
      <c r="A402" t="s">
        <v>567</v>
      </c>
      <c r="B402" t="s">
        <v>335</v>
      </c>
      <c r="C402" t="s">
        <v>320</v>
      </c>
      <c r="D402"/>
      <c r="E402" s="159">
        <v>832000</v>
      </c>
      <c r="F402" s="159">
        <v>791000</v>
      </c>
      <c r="G402" s="159">
        <v>551000</v>
      </c>
      <c r="H402" s="159">
        <v>562000</v>
      </c>
    </row>
    <row r="403" spans="1:8" ht="12.75">
      <c r="A403" t="s">
        <v>567</v>
      </c>
      <c r="B403" t="s">
        <v>335</v>
      </c>
      <c r="C403" t="s">
        <v>321</v>
      </c>
      <c r="D403"/>
      <c r="E403" s="159">
        <v>2995000</v>
      </c>
      <c r="F403" s="159">
        <v>2846000</v>
      </c>
      <c r="G403" s="159">
        <v>1984000</v>
      </c>
      <c r="H403" s="159">
        <v>2022000</v>
      </c>
    </row>
    <row r="404" spans="1:8" ht="12.75">
      <c r="A404" t="s">
        <v>567</v>
      </c>
      <c r="B404" t="s">
        <v>335</v>
      </c>
      <c r="C404" t="s">
        <v>322</v>
      </c>
      <c r="D404"/>
      <c r="E404" s="159">
        <v>1748000</v>
      </c>
      <c r="F404" s="159">
        <v>1661000</v>
      </c>
      <c r="G404" s="159">
        <v>1157000</v>
      </c>
      <c r="H404" s="159">
        <v>1179000</v>
      </c>
    </row>
    <row r="405" spans="1:4" ht="12.75">
      <c r="A405" t="s">
        <v>567</v>
      </c>
      <c r="B405" t="s">
        <v>335</v>
      </c>
      <c r="C405" t="s">
        <v>323</v>
      </c>
      <c r="D405"/>
    </row>
    <row r="406" spans="1:8" ht="12.75">
      <c r="A406" t="s">
        <v>567</v>
      </c>
      <c r="B406" t="s">
        <v>335</v>
      </c>
      <c r="C406" t="s">
        <v>324</v>
      </c>
      <c r="D406"/>
      <c r="E406" s="159">
        <v>1415000</v>
      </c>
      <c r="F406" s="159">
        <v>1344000</v>
      </c>
      <c r="G406" s="159">
        <v>937000</v>
      </c>
      <c r="H406" s="159">
        <v>955000</v>
      </c>
    </row>
    <row r="407" spans="1:8" ht="12.75">
      <c r="A407" t="s">
        <v>567</v>
      </c>
      <c r="B407" t="s">
        <v>335</v>
      </c>
      <c r="C407" t="s">
        <v>325</v>
      </c>
      <c r="D407"/>
      <c r="E407" s="159">
        <v>666000</v>
      </c>
      <c r="F407" s="159">
        <v>633000</v>
      </c>
      <c r="G407" s="159">
        <v>441000</v>
      </c>
      <c r="H407" s="159">
        <v>449000</v>
      </c>
    </row>
    <row r="408" spans="1:4" ht="12.75">
      <c r="A408" t="s">
        <v>567</v>
      </c>
      <c r="B408" t="s">
        <v>336</v>
      </c>
      <c r="C408" t="s">
        <v>317</v>
      </c>
      <c r="D408"/>
    </row>
    <row r="409" spans="1:4" ht="12.75">
      <c r="A409" t="s">
        <v>567</v>
      </c>
      <c r="B409" t="s">
        <v>336</v>
      </c>
      <c r="C409" t="s">
        <v>318</v>
      </c>
      <c r="D409"/>
    </row>
    <row r="410" spans="1:4" ht="12.75">
      <c r="A410" t="s">
        <v>567</v>
      </c>
      <c r="B410" t="s">
        <v>336</v>
      </c>
      <c r="C410" t="s">
        <v>319</v>
      </c>
      <c r="D410"/>
    </row>
    <row r="411" spans="1:4" ht="12.75">
      <c r="A411" t="s">
        <v>567</v>
      </c>
      <c r="B411" t="s">
        <v>336</v>
      </c>
      <c r="C411" t="s">
        <v>320</v>
      </c>
      <c r="D411"/>
    </row>
    <row r="412" spans="1:4" ht="12.75">
      <c r="A412" t="s">
        <v>567</v>
      </c>
      <c r="B412" t="s">
        <v>336</v>
      </c>
      <c r="C412" t="s">
        <v>321</v>
      </c>
      <c r="D412"/>
    </row>
    <row r="413" spans="1:4" ht="12.75">
      <c r="A413" t="s">
        <v>567</v>
      </c>
      <c r="B413" t="s">
        <v>336</v>
      </c>
      <c r="C413" t="s">
        <v>322</v>
      </c>
      <c r="D413"/>
    </row>
    <row r="414" spans="1:4" ht="12.75">
      <c r="A414" t="s">
        <v>567</v>
      </c>
      <c r="B414" t="s">
        <v>336</v>
      </c>
      <c r="C414" t="s">
        <v>323</v>
      </c>
      <c r="D414"/>
    </row>
    <row r="415" spans="1:4" ht="12.75">
      <c r="A415" t="s">
        <v>567</v>
      </c>
      <c r="B415" t="s">
        <v>336</v>
      </c>
      <c r="C415" t="s">
        <v>324</v>
      </c>
      <c r="D415"/>
    </row>
    <row r="416" spans="1:4" ht="12.75">
      <c r="A416" t="s">
        <v>567</v>
      </c>
      <c r="B416" t="s">
        <v>336</v>
      </c>
      <c r="C416" t="s">
        <v>325</v>
      </c>
      <c r="D416"/>
    </row>
    <row r="417" spans="1:4" ht="12.75">
      <c r="A417" t="s">
        <v>591</v>
      </c>
      <c r="B417" t="s">
        <v>335</v>
      </c>
      <c r="C417" t="s">
        <v>317</v>
      </c>
      <c r="D417"/>
    </row>
    <row r="418" spans="1:4" ht="12.75">
      <c r="A418" t="s">
        <v>591</v>
      </c>
      <c r="B418" t="s">
        <v>335</v>
      </c>
      <c r="C418" t="s">
        <v>318</v>
      </c>
      <c r="D418"/>
    </row>
    <row r="419" spans="1:4" ht="12.75">
      <c r="A419" t="s">
        <v>591</v>
      </c>
      <c r="B419" t="s">
        <v>335</v>
      </c>
      <c r="C419" t="s">
        <v>319</v>
      </c>
      <c r="D419"/>
    </row>
    <row r="420" spans="1:4" ht="12.75">
      <c r="A420" t="s">
        <v>591</v>
      </c>
      <c r="B420" t="s">
        <v>335</v>
      </c>
      <c r="C420" t="s">
        <v>320</v>
      </c>
      <c r="D420"/>
    </row>
    <row r="421" spans="1:4" ht="12.75">
      <c r="A421" t="s">
        <v>591</v>
      </c>
      <c r="B421" t="s">
        <v>335</v>
      </c>
      <c r="C421" t="s">
        <v>321</v>
      </c>
      <c r="D421"/>
    </row>
    <row r="422" spans="1:4" ht="12.75">
      <c r="A422" t="s">
        <v>591</v>
      </c>
      <c r="B422" t="s">
        <v>335</v>
      </c>
      <c r="C422" t="s">
        <v>322</v>
      </c>
      <c r="D422"/>
    </row>
    <row r="423" spans="1:4" ht="12.75">
      <c r="A423" t="s">
        <v>591</v>
      </c>
      <c r="B423" t="s">
        <v>335</v>
      </c>
      <c r="C423" t="s">
        <v>323</v>
      </c>
      <c r="D423"/>
    </row>
    <row r="424" spans="1:4" ht="12.75">
      <c r="A424" t="s">
        <v>591</v>
      </c>
      <c r="B424" t="s">
        <v>335</v>
      </c>
      <c r="C424" t="s">
        <v>324</v>
      </c>
      <c r="D424"/>
    </row>
    <row r="425" spans="1:4" ht="12.75">
      <c r="A425" t="s">
        <v>591</v>
      </c>
      <c r="B425" t="s">
        <v>335</v>
      </c>
      <c r="C425" t="s">
        <v>325</v>
      </c>
      <c r="D425"/>
    </row>
    <row r="426" spans="1:4" ht="12.75">
      <c r="A426" t="s">
        <v>591</v>
      </c>
      <c r="B426" t="s">
        <v>336</v>
      </c>
      <c r="C426" t="s">
        <v>317</v>
      </c>
      <c r="D426"/>
    </row>
    <row r="427" spans="1:4" ht="12.75">
      <c r="A427" t="s">
        <v>591</v>
      </c>
      <c r="B427" t="s">
        <v>336</v>
      </c>
      <c r="C427" t="s">
        <v>318</v>
      </c>
      <c r="D427"/>
    </row>
    <row r="428" spans="1:4" ht="12.75">
      <c r="A428" t="s">
        <v>591</v>
      </c>
      <c r="B428" t="s">
        <v>336</v>
      </c>
      <c r="C428" t="s">
        <v>319</v>
      </c>
      <c r="D428"/>
    </row>
    <row r="429" spans="1:4" ht="12.75">
      <c r="A429" t="s">
        <v>591</v>
      </c>
      <c r="B429" t="s">
        <v>336</v>
      </c>
      <c r="C429" t="s">
        <v>320</v>
      </c>
      <c r="D429"/>
    </row>
    <row r="430" spans="1:4" ht="12.75">
      <c r="A430" t="s">
        <v>591</v>
      </c>
      <c r="B430" t="s">
        <v>336</v>
      </c>
      <c r="C430" t="s">
        <v>321</v>
      </c>
      <c r="D430"/>
    </row>
    <row r="431" spans="1:4" ht="12.75">
      <c r="A431" t="s">
        <v>591</v>
      </c>
      <c r="B431" t="s">
        <v>336</v>
      </c>
      <c r="C431" t="s">
        <v>322</v>
      </c>
      <c r="D431"/>
    </row>
    <row r="432" spans="1:4" ht="12.75">
      <c r="A432" t="s">
        <v>591</v>
      </c>
      <c r="B432" t="s">
        <v>336</v>
      </c>
      <c r="C432" t="s">
        <v>323</v>
      </c>
      <c r="D432"/>
    </row>
    <row r="433" spans="1:4" ht="12.75">
      <c r="A433" t="s">
        <v>591</v>
      </c>
      <c r="B433" t="s">
        <v>336</v>
      </c>
      <c r="C433" t="s">
        <v>324</v>
      </c>
      <c r="D433"/>
    </row>
    <row r="434" spans="1:4" ht="12.75">
      <c r="A434" t="s">
        <v>591</v>
      </c>
      <c r="B434" t="s">
        <v>336</v>
      </c>
      <c r="C434" t="s">
        <v>325</v>
      </c>
      <c r="D434"/>
    </row>
    <row r="435" spans="1:4" ht="12.75">
      <c r="A435" t="s">
        <v>592</v>
      </c>
      <c r="B435" t="s">
        <v>335</v>
      </c>
      <c r="C435" t="s">
        <v>317</v>
      </c>
      <c r="D435"/>
    </row>
    <row r="436" spans="1:4" ht="12.75">
      <c r="A436" t="s">
        <v>592</v>
      </c>
      <c r="B436" t="s">
        <v>335</v>
      </c>
      <c r="C436" t="s">
        <v>318</v>
      </c>
      <c r="D436"/>
    </row>
    <row r="437" spans="1:4" ht="12.75">
      <c r="A437" t="s">
        <v>592</v>
      </c>
      <c r="B437" t="s">
        <v>335</v>
      </c>
      <c r="C437" t="s">
        <v>319</v>
      </c>
      <c r="D437"/>
    </row>
    <row r="438" spans="1:4" ht="12.75">
      <c r="A438" t="s">
        <v>592</v>
      </c>
      <c r="B438" t="s">
        <v>335</v>
      </c>
      <c r="C438" t="s">
        <v>320</v>
      </c>
      <c r="D438"/>
    </row>
    <row r="439" spans="1:4" ht="12.75">
      <c r="A439" t="s">
        <v>592</v>
      </c>
      <c r="B439" t="s">
        <v>335</v>
      </c>
      <c r="C439" t="s">
        <v>321</v>
      </c>
      <c r="D439"/>
    </row>
    <row r="440" spans="1:4" ht="12.75">
      <c r="A440" t="s">
        <v>592</v>
      </c>
      <c r="B440" t="s">
        <v>335</v>
      </c>
      <c r="C440" t="s">
        <v>322</v>
      </c>
      <c r="D440"/>
    </row>
    <row r="441" spans="1:4" ht="12.75">
      <c r="A441" t="s">
        <v>592</v>
      </c>
      <c r="B441" t="s">
        <v>335</v>
      </c>
      <c r="C441" t="s">
        <v>323</v>
      </c>
      <c r="D441"/>
    </row>
    <row r="442" spans="1:4" ht="12.75">
      <c r="A442" t="s">
        <v>592</v>
      </c>
      <c r="B442" t="s">
        <v>335</v>
      </c>
      <c r="C442" t="s">
        <v>324</v>
      </c>
      <c r="D442"/>
    </row>
    <row r="443" spans="1:4" ht="12.75">
      <c r="A443" t="s">
        <v>592</v>
      </c>
      <c r="B443" t="s">
        <v>335</v>
      </c>
      <c r="C443" t="s">
        <v>325</v>
      </c>
      <c r="D443"/>
    </row>
    <row r="444" spans="1:4" ht="12.75">
      <c r="A444" t="s">
        <v>592</v>
      </c>
      <c r="B444" t="s">
        <v>336</v>
      </c>
      <c r="C444" t="s">
        <v>317</v>
      </c>
      <c r="D444"/>
    </row>
    <row r="445" spans="1:4" ht="12.75">
      <c r="A445" t="s">
        <v>592</v>
      </c>
      <c r="B445" t="s">
        <v>336</v>
      </c>
      <c r="C445" t="s">
        <v>318</v>
      </c>
      <c r="D445"/>
    </row>
    <row r="446" spans="1:4" ht="12.75">
      <c r="A446" t="s">
        <v>592</v>
      </c>
      <c r="B446" t="s">
        <v>336</v>
      </c>
      <c r="C446" t="s">
        <v>319</v>
      </c>
      <c r="D446"/>
    </row>
    <row r="447" spans="1:4" ht="12.75">
      <c r="A447" t="s">
        <v>592</v>
      </c>
      <c r="B447" t="s">
        <v>336</v>
      </c>
      <c r="C447" t="s">
        <v>320</v>
      </c>
      <c r="D447"/>
    </row>
    <row r="448" spans="1:4" ht="12.75">
      <c r="A448" t="s">
        <v>592</v>
      </c>
      <c r="B448" t="s">
        <v>336</v>
      </c>
      <c r="C448" t="s">
        <v>321</v>
      </c>
      <c r="D448"/>
    </row>
    <row r="449" spans="1:4" ht="12.75">
      <c r="A449" t="s">
        <v>592</v>
      </c>
      <c r="B449" t="s">
        <v>336</v>
      </c>
      <c r="C449" t="s">
        <v>322</v>
      </c>
      <c r="D449"/>
    </row>
    <row r="450" spans="1:4" ht="12.75">
      <c r="A450" t="s">
        <v>592</v>
      </c>
      <c r="B450" t="s">
        <v>336</v>
      </c>
      <c r="C450" t="s">
        <v>323</v>
      </c>
      <c r="D450"/>
    </row>
    <row r="451" spans="1:4" ht="12.75">
      <c r="A451" t="s">
        <v>592</v>
      </c>
      <c r="B451" t="s">
        <v>336</v>
      </c>
      <c r="C451" t="s">
        <v>324</v>
      </c>
      <c r="D451"/>
    </row>
    <row r="452" spans="1:4" ht="12.75">
      <c r="A452" t="s">
        <v>592</v>
      </c>
      <c r="B452" t="s">
        <v>336</v>
      </c>
      <c r="C452" t="s">
        <v>325</v>
      </c>
      <c r="D452"/>
    </row>
    <row r="453" spans="1:4" ht="12.75">
      <c r="A453" t="s">
        <v>663</v>
      </c>
      <c r="B453" t="s">
        <v>335</v>
      </c>
      <c r="C453" t="s">
        <v>317</v>
      </c>
      <c r="D453"/>
    </row>
    <row r="454" spans="1:4" ht="12.75">
      <c r="A454" t="s">
        <v>663</v>
      </c>
      <c r="B454" t="s">
        <v>335</v>
      </c>
      <c r="C454" t="s">
        <v>318</v>
      </c>
      <c r="D454"/>
    </row>
    <row r="455" spans="1:4" ht="12.75">
      <c r="A455" t="s">
        <v>663</v>
      </c>
      <c r="B455" t="s">
        <v>335</v>
      </c>
      <c r="C455" t="s">
        <v>319</v>
      </c>
      <c r="D455"/>
    </row>
    <row r="456" spans="1:4" ht="12.75">
      <c r="A456" t="s">
        <v>663</v>
      </c>
      <c r="B456" t="s">
        <v>335</v>
      </c>
      <c r="C456" t="s">
        <v>320</v>
      </c>
      <c r="D456"/>
    </row>
    <row r="457" spans="1:4" ht="12.75">
      <c r="A457" t="s">
        <v>663</v>
      </c>
      <c r="B457" t="s">
        <v>335</v>
      </c>
      <c r="C457" t="s">
        <v>321</v>
      </c>
      <c r="D457"/>
    </row>
    <row r="458" spans="1:4" ht="12.75">
      <c r="A458" t="s">
        <v>663</v>
      </c>
      <c r="B458" t="s">
        <v>335</v>
      </c>
      <c r="C458" t="s">
        <v>322</v>
      </c>
      <c r="D458"/>
    </row>
    <row r="459" spans="1:4" ht="12.75">
      <c r="A459" t="s">
        <v>663</v>
      </c>
      <c r="B459" t="s">
        <v>335</v>
      </c>
      <c r="C459" t="s">
        <v>323</v>
      </c>
      <c r="D459"/>
    </row>
    <row r="460" spans="1:4" ht="12.75">
      <c r="A460" t="s">
        <v>663</v>
      </c>
      <c r="B460" t="s">
        <v>335</v>
      </c>
      <c r="C460" t="s">
        <v>324</v>
      </c>
      <c r="D460"/>
    </row>
    <row r="461" spans="1:4" ht="12.75">
      <c r="A461" t="s">
        <v>663</v>
      </c>
      <c r="B461" t="s">
        <v>335</v>
      </c>
      <c r="C461" t="s">
        <v>325</v>
      </c>
      <c r="D461"/>
    </row>
    <row r="462" spans="1:4" ht="12.75">
      <c r="A462" t="s">
        <v>663</v>
      </c>
      <c r="B462" t="s">
        <v>336</v>
      </c>
      <c r="C462" t="s">
        <v>317</v>
      </c>
      <c r="D462"/>
    </row>
    <row r="463" spans="1:4" ht="12.75">
      <c r="A463" t="s">
        <v>663</v>
      </c>
      <c r="B463" t="s">
        <v>336</v>
      </c>
      <c r="C463" t="s">
        <v>318</v>
      </c>
      <c r="D463"/>
    </row>
    <row r="464" spans="1:4" ht="12.75">
      <c r="A464" t="s">
        <v>663</v>
      </c>
      <c r="B464" t="s">
        <v>336</v>
      </c>
      <c r="C464" t="s">
        <v>319</v>
      </c>
      <c r="D464"/>
    </row>
    <row r="465" spans="1:4" ht="12.75">
      <c r="A465" t="s">
        <v>663</v>
      </c>
      <c r="B465" t="s">
        <v>336</v>
      </c>
      <c r="C465" t="s">
        <v>320</v>
      </c>
      <c r="D465"/>
    </row>
    <row r="466" spans="1:4" ht="12.75">
      <c r="A466" t="s">
        <v>663</v>
      </c>
      <c r="B466" t="s">
        <v>336</v>
      </c>
      <c r="C466" t="s">
        <v>321</v>
      </c>
      <c r="D466"/>
    </row>
    <row r="467" spans="1:4" ht="12.75">
      <c r="A467" t="s">
        <v>663</v>
      </c>
      <c r="B467" t="s">
        <v>336</v>
      </c>
      <c r="C467" t="s">
        <v>322</v>
      </c>
      <c r="D467"/>
    </row>
    <row r="468" spans="1:4" ht="12.75">
      <c r="A468" t="s">
        <v>663</v>
      </c>
      <c r="B468" t="s">
        <v>336</v>
      </c>
      <c r="C468" t="s">
        <v>323</v>
      </c>
      <c r="D468"/>
    </row>
    <row r="469" spans="1:4" ht="12.75">
      <c r="A469" t="s">
        <v>663</v>
      </c>
      <c r="B469" t="s">
        <v>336</v>
      </c>
      <c r="C469" t="s">
        <v>324</v>
      </c>
      <c r="D469"/>
    </row>
    <row r="470" spans="1:4" ht="12.75">
      <c r="A470" t="s">
        <v>663</v>
      </c>
      <c r="B470" t="s">
        <v>336</v>
      </c>
      <c r="C470" t="s">
        <v>325</v>
      </c>
      <c r="D470"/>
    </row>
    <row r="471" spans="1:4" ht="12.75">
      <c r="A471" t="s">
        <v>170</v>
      </c>
      <c r="B471" t="s">
        <v>335</v>
      </c>
      <c r="C471" t="s">
        <v>317</v>
      </c>
      <c r="D471"/>
    </row>
    <row r="472" spans="1:4" ht="12.75">
      <c r="A472" t="s">
        <v>170</v>
      </c>
      <c r="B472" t="s">
        <v>335</v>
      </c>
      <c r="C472" t="s">
        <v>318</v>
      </c>
      <c r="D472"/>
    </row>
    <row r="473" spans="1:4" ht="12.75">
      <c r="A473" t="s">
        <v>170</v>
      </c>
      <c r="B473" t="s">
        <v>335</v>
      </c>
      <c r="C473" t="s">
        <v>319</v>
      </c>
      <c r="D473"/>
    </row>
    <row r="474" spans="1:4" ht="12.75">
      <c r="A474" t="s">
        <v>170</v>
      </c>
      <c r="B474" t="s">
        <v>335</v>
      </c>
      <c r="C474" t="s">
        <v>320</v>
      </c>
      <c r="D474"/>
    </row>
    <row r="475" spans="1:4" ht="12.75">
      <c r="A475" t="s">
        <v>170</v>
      </c>
      <c r="B475" t="s">
        <v>335</v>
      </c>
      <c r="C475" t="s">
        <v>321</v>
      </c>
      <c r="D475"/>
    </row>
    <row r="476" spans="1:4" ht="12.75">
      <c r="A476" t="s">
        <v>170</v>
      </c>
      <c r="B476" t="s">
        <v>335</v>
      </c>
      <c r="C476" t="s">
        <v>322</v>
      </c>
      <c r="D476"/>
    </row>
    <row r="477" spans="1:4" ht="12.75">
      <c r="A477" t="s">
        <v>170</v>
      </c>
      <c r="B477" t="s">
        <v>335</v>
      </c>
      <c r="C477" t="s">
        <v>323</v>
      </c>
      <c r="D477"/>
    </row>
    <row r="478" spans="1:4" ht="12.75">
      <c r="A478" t="s">
        <v>170</v>
      </c>
      <c r="B478" t="s">
        <v>335</v>
      </c>
      <c r="C478" t="s">
        <v>324</v>
      </c>
      <c r="D478"/>
    </row>
    <row r="479" spans="1:4" ht="12.75">
      <c r="A479" t="s">
        <v>170</v>
      </c>
      <c r="B479" t="s">
        <v>335</v>
      </c>
      <c r="C479" t="s">
        <v>325</v>
      </c>
      <c r="D479"/>
    </row>
    <row r="480" spans="1:4" ht="12.75">
      <c r="A480" t="s">
        <v>170</v>
      </c>
      <c r="B480" t="s">
        <v>336</v>
      </c>
      <c r="C480" t="s">
        <v>317</v>
      </c>
      <c r="D480"/>
    </row>
    <row r="481" spans="1:8" ht="12.75">
      <c r="A481" t="s">
        <v>170</v>
      </c>
      <c r="B481" t="s">
        <v>336</v>
      </c>
      <c r="C481" t="s">
        <v>318</v>
      </c>
      <c r="D481" s="159">
        <v>18704000</v>
      </c>
      <c r="E481" s="159">
        <v>19357000</v>
      </c>
      <c r="F481" s="159">
        <v>19982000</v>
      </c>
      <c r="G481" s="159">
        <v>20655000</v>
      </c>
      <c r="H481" s="159">
        <v>21312000</v>
      </c>
    </row>
    <row r="482" spans="1:8" ht="12.75">
      <c r="A482" t="s">
        <v>170</v>
      </c>
      <c r="B482" t="s">
        <v>336</v>
      </c>
      <c r="C482" t="s">
        <v>319</v>
      </c>
      <c r="D482" s="159">
        <v>388360000</v>
      </c>
      <c r="E482" s="159">
        <v>403108000</v>
      </c>
      <c r="F482" s="159">
        <v>415034000</v>
      </c>
      <c r="G482" s="159">
        <v>429488000</v>
      </c>
      <c r="H482" s="159">
        <v>444474000</v>
      </c>
    </row>
    <row r="483" spans="1:8" ht="12.75">
      <c r="A483" t="s">
        <v>170</v>
      </c>
      <c r="B483" t="s">
        <v>336</v>
      </c>
      <c r="C483" t="s">
        <v>320</v>
      </c>
      <c r="D483" s="159">
        <v>11715000</v>
      </c>
      <c r="E483" s="159">
        <v>12115000</v>
      </c>
      <c r="F483" s="159">
        <v>12657000</v>
      </c>
      <c r="G483" s="159">
        <v>13160000</v>
      </c>
      <c r="H483" s="159">
        <v>13681000</v>
      </c>
    </row>
    <row r="484" spans="1:8" ht="12.75">
      <c r="A484" t="s">
        <v>170</v>
      </c>
      <c r="B484" t="s">
        <v>336</v>
      </c>
      <c r="C484" t="s">
        <v>321</v>
      </c>
      <c r="D484" s="159">
        <v>229288000</v>
      </c>
      <c r="E484" s="159">
        <v>237079000</v>
      </c>
      <c r="F484" s="159">
        <v>249545000</v>
      </c>
      <c r="G484" s="159">
        <v>260521000</v>
      </c>
      <c r="H484" s="159">
        <v>271918000</v>
      </c>
    </row>
    <row r="485" spans="1:8" ht="12.75">
      <c r="A485" t="s">
        <v>170</v>
      </c>
      <c r="B485" t="s">
        <v>336</v>
      </c>
      <c r="C485" t="s">
        <v>322</v>
      </c>
      <c r="D485" s="159">
        <v>88344000</v>
      </c>
      <c r="E485" s="159">
        <v>91624000</v>
      </c>
      <c r="F485" s="159">
        <v>94297000</v>
      </c>
      <c r="G485" s="159">
        <v>97439000</v>
      </c>
      <c r="H485" s="159">
        <v>100668000</v>
      </c>
    </row>
    <row r="486" spans="1:8" ht="12.75">
      <c r="A486" t="s">
        <v>170</v>
      </c>
      <c r="B486" t="s">
        <v>336</v>
      </c>
      <c r="C486" t="s">
        <v>323</v>
      </c>
      <c r="D486" s="159">
        <v>27841000</v>
      </c>
      <c r="E486" s="159">
        <v>28868000</v>
      </c>
      <c r="F486" s="159">
        <v>29546000</v>
      </c>
      <c r="G486" s="159">
        <v>30426000</v>
      </c>
      <c r="H486" s="159">
        <v>31326000</v>
      </c>
    </row>
    <row r="487" spans="1:8" ht="12.75">
      <c r="A487" t="s">
        <v>170</v>
      </c>
      <c r="B487" t="s">
        <v>336</v>
      </c>
      <c r="C487" t="s">
        <v>324</v>
      </c>
      <c r="D487" s="159">
        <v>288640000</v>
      </c>
      <c r="E487" s="159">
        <v>299376000</v>
      </c>
      <c r="F487" s="159">
        <v>311398000</v>
      </c>
      <c r="G487" s="159">
        <v>323449000</v>
      </c>
      <c r="H487" s="159">
        <v>335746000</v>
      </c>
    </row>
    <row r="488" spans="1:8" ht="12.75">
      <c r="A488" t="s">
        <v>170</v>
      </c>
      <c r="B488" t="s">
        <v>336</v>
      </c>
      <c r="C488" t="s">
        <v>325</v>
      </c>
      <c r="D488" s="159">
        <v>115923000</v>
      </c>
      <c r="E488" s="159">
        <v>120208000</v>
      </c>
      <c r="F488" s="159">
        <v>126659000</v>
      </c>
      <c r="G488" s="159">
        <v>132332000</v>
      </c>
      <c r="H488" s="159">
        <v>138161000</v>
      </c>
    </row>
    <row r="489" spans="1:4" ht="12.75">
      <c r="A489" t="s">
        <v>171</v>
      </c>
      <c r="B489" t="s">
        <v>335</v>
      </c>
      <c r="C489" t="s">
        <v>317</v>
      </c>
      <c r="D489"/>
    </row>
    <row r="490" spans="1:4" ht="12.75">
      <c r="A490" t="s">
        <v>171</v>
      </c>
      <c r="B490" t="s">
        <v>335</v>
      </c>
      <c r="C490" t="s">
        <v>318</v>
      </c>
      <c r="D490"/>
    </row>
    <row r="491" spans="1:4" ht="12.75">
      <c r="A491" t="s">
        <v>171</v>
      </c>
      <c r="B491" t="s">
        <v>335</v>
      </c>
      <c r="C491" t="s">
        <v>319</v>
      </c>
      <c r="D491"/>
    </row>
    <row r="492" spans="1:4" ht="12.75">
      <c r="A492" t="s">
        <v>171</v>
      </c>
      <c r="B492" t="s">
        <v>335</v>
      </c>
      <c r="C492" t="s">
        <v>320</v>
      </c>
      <c r="D492"/>
    </row>
    <row r="493" spans="1:4" ht="12.75">
      <c r="A493" t="s">
        <v>171</v>
      </c>
      <c r="B493" t="s">
        <v>335</v>
      </c>
      <c r="C493" t="s">
        <v>321</v>
      </c>
      <c r="D493"/>
    </row>
    <row r="494" spans="1:4" ht="12.75">
      <c r="A494" t="s">
        <v>171</v>
      </c>
      <c r="B494" t="s">
        <v>335</v>
      </c>
      <c r="C494" t="s">
        <v>322</v>
      </c>
      <c r="D494"/>
    </row>
    <row r="495" spans="1:4" ht="12.75">
      <c r="A495" t="s">
        <v>171</v>
      </c>
      <c r="B495" t="s">
        <v>335</v>
      </c>
      <c r="C495" t="s">
        <v>323</v>
      </c>
      <c r="D495"/>
    </row>
    <row r="496" spans="1:4" ht="12.75">
      <c r="A496" t="s">
        <v>171</v>
      </c>
      <c r="B496" t="s">
        <v>335</v>
      </c>
      <c r="C496" t="s">
        <v>324</v>
      </c>
      <c r="D496"/>
    </row>
    <row r="497" spans="1:4" ht="12.75">
      <c r="A497" t="s">
        <v>171</v>
      </c>
      <c r="B497" t="s">
        <v>335</v>
      </c>
      <c r="C497" t="s">
        <v>325</v>
      </c>
      <c r="D497"/>
    </row>
    <row r="498" spans="1:4" ht="12.75">
      <c r="A498" t="s">
        <v>171</v>
      </c>
      <c r="B498" t="s">
        <v>336</v>
      </c>
      <c r="C498" t="s">
        <v>317</v>
      </c>
      <c r="D498"/>
    </row>
    <row r="499" spans="1:8" ht="12.75">
      <c r="A499" t="s">
        <v>171</v>
      </c>
      <c r="B499" t="s">
        <v>336</v>
      </c>
      <c r="C499" t="s">
        <v>318</v>
      </c>
      <c r="D499" s="159">
        <v>16631000</v>
      </c>
      <c r="E499" s="159">
        <v>17241000</v>
      </c>
      <c r="F499" s="159">
        <v>17915000</v>
      </c>
      <c r="G499" s="159">
        <v>18603000</v>
      </c>
      <c r="H499" s="159">
        <v>19312000</v>
      </c>
    </row>
    <row r="500" spans="1:8" ht="12.75">
      <c r="A500" t="s">
        <v>171</v>
      </c>
      <c r="B500" t="s">
        <v>336</v>
      </c>
      <c r="C500" t="s">
        <v>319</v>
      </c>
      <c r="D500" s="159">
        <v>150476000</v>
      </c>
      <c r="E500" s="159">
        <v>155998000</v>
      </c>
      <c r="F500" s="159">
        <v>162099000</v>
      </c>
      <c r="G500" s="159">
        <v>168323000</v>
      </c>
      <c r="H500" s="159">
        <v>174737000</v>
      </c>
    </row>
    <row r="501" spans="1:8" ht="12.75">
      <c r="A501" t="s">
        <v>171</v>
      </c>
      <c r="B501" t="s">
        <v>336</v>
      </c>
      <c r="C501" t="s">
        <v>320</v>
      </c>
      <c r="D501" s="159">
        <v>12149000</v>
      </c>
      <c r="E501" s="159">
        <v>12595000</v>
      </c>
      <c r="F501" s="159">
        <v>13088000</v>
      </c>
      <c r="G501" s="159">
        <v>13590000</v>
      </c>
      <c r="H501" s="159">
        <v>14108000</v>
      </c>
    </row>
    <row r="502" spans="1:8" ht="12.75">
      <c r="A502" t="s">
        <v>171</v>
      </c>
      <c r="B502" t="s">
        <v>336</v>
      </c>
      <c r="C502" t="s">
        <v>321</v>
      </c>
      <c r="D502" s="159">
        <v>97175000</v>
      </c>
      <c r="E502" s="159">
        <v>100742000</v>
      </c>
      <c r="F502" s="159">
        <v>104682000</v>
      </c>
      <c r="G502" s="159">
        <v>108701000</v>
      </c>
      <c r="H502" s="159">
        <v>112843000</v>
      </c>
    </row>
    <row r="503" spans="1:8" ht="12.75">
      <c r="A503" t="s">
        <v>171</v>
      </c>
      <c r="B503" t="s">
        <v>336</v>
      </c>
      <c r="C503" t="s">
        <v>322</v>
      </c>
      <c r="D503" s="159">
        <v>28503000</v>
      </c>
      <c r="E503" s="159">
        <v>29549000</v>
      </c>
      <c r="F503" s="159">
        <v>30705000</v>
      </c>
      <c r="G503" s="159">
        <v>31884000</v>
      </c>
      <c r="H503" s="159">
        <v>33099000</v>
      </c>
    </row>
    <row r="504" spans="1:8" ht="12.75">
      <c r="A504" t="s">
        <v>171</v>
      </c>
      <c r="B504" t="s">
        <v>336</v>
      </c>
      <c r="C504" t="s">
        <v>323</v>
      </c>
      <c r="D504" s="159">
        <v>27485000</v>
      </c>
      <c r="E504" s="159">
        <v>28493000</v>
      </c>
      <c r="F504" s="159">
        <v>29608000</v>
      </c>
      <c r="G504" s="159">
        <v>30745000</v>
      </c>
      <c r="H504" s="159">
        <v>31916000</v>
      </c>
    </row>
    <row r="505" spans="1:8" ht="12.75">
      <c r="A505" t="s">
        <v>171</v>
      </c>
      <c r="B505" t="s">
        <v>336</v>
      </c>
      <c r="C505" t="s">
        <v>324</v>
      </c>
      <c r="D505" s="159">
        <v>106927000</v>
      </c>
      <c r="E505" s="159">
        <v>110851000</v>
      </c>
      <c r="F505" s="159">
        <v>115185000</v>
      </c>
      <c r="G505" s="159">
        <v>119609000</v>
      </c>
      <c r="H505" s="159">
        <v>124166000</v>
      </c>
    </row>
    <row r="506" spans="1:8" ht="12.75">
      <c r="A506" t="s">
        <v>171</v>
      </c>
      <c r="B506" t="s">
        <v>336</v>
      </c>
      <c r="C506" t="s">
        <v>325</v>
      </c>
      <c r="D506" s="159">
        <v>79302000</v>
      </c>
      <c r="E506" s="159">
        <v>82213000</v>
      </c>
      <c r="F506" s="159">
        <v>85427000</v>
      </c>
      <c r="G506" s="159">
        <v>88708000</v>
      </c>
      <c r="H506" s="159">
        <v>92088000</v>
      </c>
    </row>
    <row r="507" spans="1:4" ht="12.75">
      <c r="A507" t="s">
        <v>172</v>
      </c>
      <c r="B507" t="s">
        <v>335</v>
      </c>
      <c r="C507" t="s">
        <v>317</v>
      </c>
      <c r="D507"/>
    </row>
    <row r="508" spans="1:4" ht="12.75">
      <c r="A508" t="s">
        <v>172</v>
      </c>
      <c r="B508" t="s">
        <v>335</v>
      </c>
      <c r="C508" t="s">
        <v>318</v>
      </c>
      <c r="D508"/>
    </row>
    <row r="509" spans="1:4" ht="12.75">
      <c r="A509" t="s">
        <v>172</v>
      </c>
      <c r="B509" t="s">
        <v>335</v>
      </c>
      <c r="C509" t="s">
        <v>319</v>
      </c>
      <c r="D509"/>
    </row>
    <row r="510" spans="1:4" ht="12.75">
      <c r="A510" t="s">
        <v>172</v>
      </c>
      <c r="B510" t="s">
        <v>335</v>
      </c>
      <c r="C510" t="s">
        <v>320</v>
      </c>
      <c r="D510"/>
    </row>
    <row r="511" spans="1:4" ht="12.75">
      <c r="A511" t="s">
        <v>172</v>
      </c>
      <c r="B511" t="s">
        <v>335</v>
      </c>
      <c r="C511" t="s">
        <v>321</v>
      </c>
      <c r="D511"/>
    </row>
    <row r="512" spans="1:4" ht="12.75">
      <c r="A512" t="s">
        <v>172</v>
      </c>
      <c r="B512" t="s">
        <v>335</v>
      </c>
      <c r="C512" t="s">
        <v>322</v>
      </c>
      <c r="D512"/>
    </row>
    <row r="513" spans="1:4" ht="12.75">
      <c r="A513" t="s">
        <v>172</v>
      </c>
      <c r="B513" t="s">
        <v>335</v>
      </c>
      <c r="C513" t="s">
        <v>323</v>
      </c>
      <c r="D513"/>
    </row>
    <row r="514" spans="1:4" ht="12.75">
      <c r="A514" t="s">
        <v>172</v>
      </c>
      <c r="B514" t="s">
        <v>335</v>
      </c>
      <c r="C514" t="s">
        <v>324</v>
      </c>
      <c r="D514"/>
    </row>
    <row r="515" spans="1:4" ht="12.75">
      <c r="A515" t="s">
        <v>172</v>
      </c>
      <c r="B515" t="s">
        <v>335</v>
      </c>
      <c r="C515" t="s">
        <v>325</v>
      </c>
      <c r="D515"/>
    </row>
    <row r="516" spans="1:4" ht="12.75">
      <c r="A516" t="s">
        <v>172</v>
      </c>
      <c r="B516" t="s">
        <v>336</v>
      </c>
      <c r="C516" t="s">
        <v>317</v>
      </c>
      <c r="D516"/>
    </row>
    <row r="517" spans="1:4" ht="12.75">
      <c r="A517" t="s">
        <v>172</v>
      </c>
      <c r="B517" t="s">
        <v>336</v>
      </c>
      <c r="C517" t="s">
        <v>318</v>
      </c>
      <c r="D517"/>
    </row>
    <row r="518" spans="1:4" ht="12.75">
      <c r="A518" t="s">
        <v>172</v>
      </c>
      <c r="B518" t="s">
        <v>336</v>
      </c>
      <c r="C518" t="s">
        <v>319</v>
      </c>
      <c r="D518"/>
    </row>
    <row r="519" spans="1:4" ht="12.75">
      <c r="A519" t="s">
        <v>172</v>
      </c>
      <c r="B519" t="s">
        <v>336</v>
      </c>
      <c r="C519" t="s">
        <v>320</v>
      </c>
      <c r="D519"/>
    </row>
    <row r="520" spans="1:4" ht="12.75">
      <c r="A520" t="s">
        <v>172</v>
      </c>
      <c r="B520" t="s">
        <v>336</v>
      </c>
      <c r="C520" t="s">
        <v>321</v>
      </c>
      <c r="D520"/>
    </row>
    <row r="521" spans="1:4" ht="12.75">
      <c r="A521" t="s">
        <v>172</v>
      </c>
      <c r="B521" t="s">
        <v>336</v>
      </c>
      <c r="C521" t="s">
        <v>322</v>
      </c>
      <c r="D521"/>
    </row>
    <row r="522" spans="1:4" ht="12.75">
      <c r="A522" t="s">
        <v>172</v>
      </c>
      <c r="B522" t="s">
        <v>336</v>
      </c>
      <c r="C522" t="s">
        <v>323</v>
      </c>
      <c r="D522"/>
    </row>
    <row r="523" spans="1:4" ht="12.75">
      <c r="A523" t="s">
        <v>172</v>
      </c>
      <c r="B523" t="s">
        <v>336</v>
      </c>
      <c r="C523" t="s">
        <v>324</v>
      </c>
      <c r="D523"/>
    </row>
    <row r="524" spans="1:4" ht="12.75">
      <c r="A524" t="s">
        <v>172</v>
      </c>
      <c r="B524" t="s">
        <v>336</v>
      </c>
      <c r="C524" t="s">
        <v>325</v>
      </c>
      <c r="D524"/>
    </row>
    <row r="525" spans="1:4" ht="12.75">
      <c r="A525" t="s">
        <v>101</v>
      </c>
      <c r="B525" t="s">
        <v>335</v>
      </c>
      <c r="C525" t="s">
        <v>317</v>
      </c>
      <c r="D525"/>
    </row>
    <row r="526" spans="1:4" ht="12.75">
      <c r="A526" t="s">
        <v>101</v>
      </c>
      <c r="B526" t="s">
        <v>335</v>
      </c>
      <c r="C526" t="s">
        <v>318</v>
      </c>
      <c r="D526"/>
    </row>
    <row r="527" spans="1:4" ht="12.75">
      <c r="A527" t="s">
        <v>101</v>
      </c>
      <c r="B527" t="s">
        <v>335</v>
      </c>
      <c r="C527" t="s">
        <v>319</v>
      </c>
      <c r="D527"/>
    </row>
    <row r="528" spans="1:4" ht="12.75">
      <c r="A528" t="s">
        <v>101</v>
      </c>
      <c r="B528" t="s">
        <v>335</v>
      </c>
      <c r="C528" t="s">
        <v>320</v>
      </c>
      <c r="D528"/>
    </row>
    <row r="529" spans="1:4" ht="12.75">
      <c r="A529" t="s">
        <v>101</v>
      </c>
      <c r="B529" t="s">
        <v>335</v>
      </c>
      <c r="C529" t="s">
        <v>321</v>
      </c>
      <c r="D529"/>
    </row>
    <row r="530" spans="1:4" ht="12.75">
      <c r="A530" t="s">
        <v>101</v>
      </c>
      <c r="B530" t="s">
        <v>335</v>
      </c>
      <c r="C530" t="s">
        <v>322</v>
      </c>
      <c r="D530"/>
    </row>
    <row r="531" spans="1:4" ht="12.75">
      <c r="A531" t="s">
        <v>101</v>
      </c>
      <c r="B531" t="s">
        <v>335</v>
      </c>
      <c r="C531" t="s">
        <v>323</v>
      </c>
      <c r="D531"/>
    </row>
    <row r="532" spans="1:4" ht="12.75">
      <c r="A532" t="s">
        <v>101</v>
      </c>
      <c r="B532" t="s">
        <v>335</v>
      </c>
      <c r="C532" t="s">
        <v>324</v>
      </c>
      <c r="D532"/>
    </row>
    <row r="533" spans="1:4" ht="12.75">
      <c r="A533" t="s">
        <v>101</v>
      </c>
      <c r="B533" t="s">
        <v>335</v>
      </c>
      <c r="C533" t="s">
        <v>325</v>
      </c>
      <c r="D533"/>
    </row>
    <row r="534" spans="1:4" ht="12.75">
      <c r="A534" t="s">
        <v>101</v>
      </c>
      <c r="B534" t="s">
        <v>336</v>
      </c>
      <c r="C534" t="s">
        <v>317</v>
      </c>
      <c r="D534"/>
    </row>
    <row r="535" spans="1:4" ht="12.75">
      <c r="A535" t="s">
        <v>101</v>
      </c>
      <c r="B535" t="s">
        <v>336</v>
      </c>
      <c r="C535" t="s">
        <v>318</v>
      </c>
      <c r="D535"/>
    </row>
    <row r="536" spans="1:4" ht="12.75">
      <c r="A536" t="s">
        <v>101</v>
      </c>
      <c r="B536" t="s">
        <v>336</v>
      </c>
      <c r="C536" t="s">
        <v>319</v>
      </c>
      <c r="D536"/>
    </row>
    <row r="537" spans="1:4" ht="12.75">
      <c r="A537" t="s">
        <v>101</v>
      </c>
      <c r="B537" t="s">
        <v>336</v>
      </c>
      <c r="C537" t="s">
        <v>320</v>
      </c>
      <c r="D537"/>
    </row>
    <row r="538" spans="1:4" ht="12.75">
      <c r="A538" t="s">
        <v>101</v>
      </c>
      <c r="B538" t="s">
        <v>336</v>
      </c>
      <c r="C538" t="s">
        <v>321</v>
      </c>
      <c r="D538"/>
    </row>
    <row r="539" spans="1:4" ht="12.75">
      <c r="A539" t="s">
        <v>101</v>
      </c>
      <c r="B539" t="s">
        <v>336</v>
      </c>
      <c r="C539" t="s">
        <v>322</v>
      </c>
      <c r="D539"/>
    </row>
    <row r="540" spans="1:4" ht="12.75">
      <c r="A540" t="s">
        <v>101</v>
      </c>
      <c r="B540" t="s">
        <v>336</v>
      </c>
      <c r="C540" t="s">
        <v>323</v>
      </c>
      <c r="D540"/>
    </row>
    <row r="541" spans="1:4" ht="12.75">
      <c r="A541" t="s">
        <v>101</v>
      </c>
      <c r="B541" t="s">
        <v>336</v>
      </c>
      <c r="C541" t="s">
        <v>324</v>
      </c>
      <c r="D541"/>
    </row>
    <row r="542" spans="1:4" ht="12.75">
      <c r="A542" t="s">
        <v>101</v>
      </c>
      <c r="B542" t="s">
        <v>336</v>
      </c>
      <c r="C542" t="s">
        <v>325</v>
      </c>
      <c r="D542"/>
    </row>
    <row r="543" spans="1:4" ht="12.75">
      <c r="A543" t="s">
        <v>366</v>
      </c>
      <c r="B543" t="s">
        <v>335</v>
      </c>
      <c r="C543" t="s">
        <v>317</v>
      </c>
      <c r="D543"/>
    </row>
    <row r="544" spans="1:8" ht="12.75">
      <c r="A544" t="s">
        <v>366</v>
      </c>
      <c r="B544" t="s">
        <v>335</v>
      </c>
      <c r="C544" t="s">
        <v>318</v>
      </c>
      <c r="D544" s="159">
        <v>29534000</v>
      </c>
      <c r="E544" s="159">
        <v>31657000</v>
      </c>
      <c r="F544" s="159">
        <v>33536000</v>
      </c>
      <c r="G544" s="159">
        <v>35394000</v>
      </c>
      <c r="H544" s="159">
        <v>37438000</v>
      </c>
    </row>
    <row r="545" spans="1:8" ht="12.75">
      <c r="A545" t="s">
        <v>366</v>
      </c>
      <c r="B545" t="s">
        <v>335</v>
      </c>
      <c r="C545" t="s">
        <v>319</v>
      </c>
      <c r="D545" s="159">
        <v>594309000</v>
      </c>
      <c r="E545" s="159">
        <v>637029000</v>
      </c>
      <c r="F545" s="159">
        <v>674854000</v>
      </c>
      <c r="G545" s="159">
        <v>712241000</v>
      </c>
      <c r="H545" s="159">
        <v>753417000</v>
      </c>
    </row>
    <row r="546" spans="1:8" ht="12.75">
      <c r="A546" t="s">
        <v>366</v>
      </c>
      <c r="B546" t="s">
        <v>335</v>
      </c>
      <c r="C546" t="s">
        <v>320</v>
      </c>
      <c r="D546" s="159">
        <v>21919000</v>
      </c>
      <c r="E546" s="159">
        <v>23495000</v>
      </c>
      <c r="F546" s="159">
        <v>24889000</v>
      </c>
      <c r="G546" s="159">
        <v>26267000</v>
      </c>
      <c r="H546" s="159">
        <v>27787000</v>
      </c>
    </row>
    <row r="547" spans="1:8" ht="12.75">
      <c r="A547" t="s">
        <v>366</v>
      </c>
      <c r="B547" t="s">
        <v>335</v>
      </c>
      <c r="C547" t="s">
        <v>321</v>
      </c>
      <c r="D547" s="159">
        <v>362420000</v>
      </c>
      <c r="E547" s="159">
        <v>388471000</v>
      </c>
      <c r="F547" s="159">
        <v>411541000</v>
      </c>
      <c r="G547" s="159">
        <v>434336000</v>
      </c>
      <c r="H547" s="159">
        <v>459445000</v>
      </c>
    </row>
    <row r="548" spans="1:8" ht="12.75">
      <c r="A548" t="s">
        <v>366</v>
      </c>
      <c r="B548" t="s">
        <v>335</v>
      </c>
      <c r="C548" t="s">
        <v>322</v>
      </c>
      <c r="D548" s="159">
        <v>128871000</v>
      </c>
      <c r="E548" s="159">
        <v>138136000</v>
      </c>
      <c r="F548" s="159">
        <v>146339000</v>
      </c>
      <c r="G548" s="159">
        <v>154443000</v>
      </c>
      <c r="H548" s="159">
        <v>163372000</v>
      </c>
    </row>
    <row r="549" spans="1:8" ht="12.75">
      <c r="A549" t="s">
        <v>366</v>
      </c>
      <c r="B549" t="s">
        <v>335</v>
      </c>
      <c r="C549" t="s">
        <v>323</v>
      </c>
      <c r="D549" s="159">
        <v>49304000</v>
      </c>
      <c r="E549" s="159">
        <v>52848000</v>
      </c>
      <c r="F549" s="159">
        <v>55986000</v>
      </c>
      <c r="G549" s="159">
        <v>59088000</v>
      </c>
      <c r="H549" s="159">
        <v>62502000</v>
      </c>
    </row>
    <row r="550" spans="1:8" ht="12.75">
      <c r="A550" t="s">
        <v>366</v>
      </c>
      <c r="B550" t="s">
        <v>335</v>
      </c>
      <c r="C550" t="s">
        <v>324</v>
      </c>
      <c r="D550" s="159">
        <v>431854000</v>
      </c>
      <c r="E550" s="159">
        <v>469803000</v>
      </c>
      <c r="F550" s="159">
        <v>488303000</v>
      </c>
      <c r="G550" s="159">
        <v>511957000</v>
      </c>
      <c r="H550" s="159">
        <v>541136000</v>
      </c>
    </row>
    <row r="551" spans="1:8" ht="12.75">
      <c r="A551" t="s">
        <v>366</v>
      </c>
      <c r="B551" t="s">
        <v>335</v>
      </c>
      <c r="C551" t="s">
        <v>325</v>
      </c>
      <c r="D551" s="159">
        <v>177394000</v>
      </c>
      <c r="E551" s="159">
        <v>190142000</v>
      </c>
      <c r="F551" s="159">
        <v>201435000</v>
      </c>
      <c r="G551" s="159">
        <v>212592000</v>
      </c>
      <c r="H551" s="159">
        <v>224881000</v>
      </c>
    </row>
    <row r="552" spans="1:4" ht="12.75">
      <c r="A552" t="s">
        <v>366</v>
      </c>
      <c r="B552" t="s">
        <v>336</v>
      </c>
      <c r="C552" t="s">
        <v>317</v>
      </c>
      <c r="D552"/>
    </row>
    <row r="553" spans="1:4" ht="12.75">
      <c r="A553" t="s">
        <v>366</v>
      </c>
      <c r="B553" t="s">
        <v>336</v>
      </c>
      <c r="C553" t="s">
        <v>318</v>
      </c>
      <c r="D553"/>
    </row>
    <row r="554" spans="1:4" ht="12.75">
      <c r="A554" t="s">
        <v>366</v>
      </c>
      <c r="B554" t="s">
        <v>336</v>
      </c>
      <c r="C554" t="s">
        <v>319</v>
      </c>
      <c r="D554"/>
    </row>
    <row r="555" spans="1:4" ht="12.75">
      <c r="A555" t="s">
        <v>366</v>
      </c>
      <c r="B555" t="s">
        <v>336</v>
      </c>
      <c r="C555" t="s">
        <v>320</v>
      </c>
      <c r="D555"/>
    </row>
    <row r="556" spans="1:4" ht="12.75">
      <c r="A556" t="s">
        <v>366</v>
      </c>
      <c r="B556" t="s">
        <v>336</v>
      </c>
      <c r="C556" t="s">
        <v>321</v>
      </c>
      <c r="D556"/>
    </row>
    <row r="557" spans="1:4" ht="12.75">
      <c r="A557" t="s">
        <v>366</v>
      </c>
      <c r="B557" t="s">
        <v>336</v>
      </c>
      <c r="C557" t="s">
        <v>322</v>
      </c>
      <c r="D557"/>
    </row>
    <row r="558" spans="1:4" ht="12.75">
      <c r="A558" t="s">
        <v>366</v>
      </c>
      <c r="B558" t="s">
        <v>336</v>
      </c>
      <c r="C558" t="s">
        <v>323</v>
      </c>
      <c r="D558"/>
    </row>
    <row r="559" spans="1:4" ht="12.75">
      <c r="A559" t="s">
        <v>366</v>
      </c>
      <c r="B559" t="s">
        <v>336</v>
      </c>
      <c r="C559" t="s">
        <v>324</v>
      </c>
      <c r="D559"/>
    </row>
    <row r="560" spans="1:4" ht="12.75">
      <c r="A560" t="s">
        <v>366</v>
      </c>
      <c r="B560" t="s">
        <v>336</v>
      </c>
      <c r="C560" t="s">
        <v>325</v>
      </c>
      <c r="D560"/>
    </row>
    <row r="561" spans="1:4" ht="12.75">
      <c r="A561" t="s">
        <v>610</v>
      </c>
      <c r="B561" t="s">
        <v>335</v>
      </c>
      <c r="C561" t="s">
        <v>317</v>
      </c>
      <c r="D561"/>
    </row>
    <row r="562" spans="1:4" ht="12.75">
      <c r="A562" t="s">
        <v>610</v>
      </c>
      <c r="B562" t="s">
        <v>335</v>
      </c>
      <c r="C562" t="s">
        <v>318</v>
      </c>
      <c r="D562"/>
    </row>
    <row r="563" spans="1:8" ht="12.75">
      <c r="A563" t="s">
        <v>610</v>
      </c>
      <c r="B563" t="s">
        <v>335</v>
      </c>
      <c r="C563" t="s">
        <v>319</v>
      </c>
      <c r="D563" s="159">
        <v>4733000</v>
      </c>
      <c r="E563" s="159">
        <v>3311000</v>
      </c>
      <c r="F563" s="159">
        <v>3371000</v>
      </c>
      <c r="G563" s="159">
        <v>5952000</v>
      </c>
      <c r="H563" s="159">
        <v>5948000</v>
      </c>
    </row>
    <row r="564" spans="1:4" ht="12.75">
      <c r="A564" t="s">
        <v>610</v>
      </c>
      <c r="B564" t="s">
        <v>335</v>
      </c>
      <c r="C564" t="s">
        <v>320</v>
      </c>
      <c r="D564"/>
    </row>
    <row r="565" spans="1:8" ht="12.75">
      <c r="A565" t="s">
        <v>610</v>
      </c>
      <c r="B565" t="s">
        <v>335</v>
      </c>
      <c r="C565" t="s">
        <v>321</v>
      </c>
      <c r="D565" s="159">
        <v>4727000</v>
      </c>
      <c r="E565" s="159">
        <v>4837000</v>
      </c>
      <c r="F565" s="159">
        <v>4928000</v>
      </c>
      <c r="G565" s="159">
        <v>7886000</v>
      </c>
      <c r="H565" s="159">
        <v>7881000</v>
      </c>
    </row>
    <row r="566" spans="1:8" ht="12.75">
      <c r="A566" t="s">
        <v>610</v>
      </c>
      <c r="B566" t="s">
        <v>335</v>
      </c>
      <c r="C566" t="s">
        <v>322</v>
      </c>
      <c r="D566"/>
      <c r="G566" s="159">
        <v>1042000</v>
      </c>
      <c r="H566" s="159">
        <v>1041000</v>
      </c>
    </row>
    <row r="567" spans="1:4" ht="12.75">
      <c r="A567" t="s">
        <v>610</v>
      </c>
      <c r="B567" t="s">
        <v>335</v>
      </c>
      <c r="C567" t="s">
        <v>323</v>
      </c>
      <c r="D567"/>
    </row>
    <row r="568" spans="1:4" ht="12.75">
      <c r="A568" t="s">
        <v>610</v>
      </c>
      <c r="B568" t="s">
        <v>335</v>
      </c>
      <c r="C568" t="s">
        <v>324</v>
      </c>
      <c r="D568"/>
    </row>
    <row r="569" spans="1:4" ht="12.75">
      <c r="A569" t="s">
        <v>610</v>
      </c>
      <c r="B569" t="s">
        <v>335</v>
      </c>
      <c r="C569" t="s">
        <v>325</v>
      </c>
      <c r="D569" s="159">
        <v>756000</v>
      </c>
    </row>
    <row r="570" spans="1:4" ht="12.75">
      <c r="A570" t="s">
        <v>610</v>
      </c>
      <c r="B570" t="s">
        <v>336</v>
      </c>
      <c r="C570" t="s">
        <v>317</v>
      </c>
      <c r="D570"/>
    </row>
    <row r="571" spans="1:4" ht="12.75">
      <c r="A571" t="s">
        <v>610</v>
      </c>
      <c r="B571" t="s">
        <v>336</v>
      </c>
      <c r="C571" t="s">
        <v>318</v>
      </c>
      <c r="D571"/>
    </row>
    <row r="572" spans="1:4" ht="12.75">
      <c r="A572" t="s">
        <v>610</v>
      </c>
      <c r="B572" t="s">
        <v>336</v>
      </c>
      <c r="C572" t="s">
        <v>319</v>
      </c>
      <c r="D572"/>
    </row>
    <row r="573" spans="1:4" ht="12.75">
      <c r="A573" t="s">
        <v>610</v>
      </c>
      <c r="B573" t="s">
        <v>336</v>
      </c>
      <c r="C573" t="s">
        <v>320</v>
      </c>
      <c r="D573"/>
    </row>
    <row r="574" spans="1:4" ht="12.75">
      <c r="A574" t="s">
        <v>610</v>
      </c>
      <c r="B574" t="s">
        <v>336</v>
      </c>
      <c r="C574" t="s">
        <v>321</v>
      </c>
      <c r="D574"/>
    </row>
    <row r="575" spans="1:4" ht="12.75">
      <c r="A575" t="s">
        <v>610</v>
      </c>
      <c r="B575" t="s">
        <v>336</v>
      </c>
      <c r="C575" t="s">
        <v>322</v>
      </c>
      <c r="D575"/>
    </row>
    <row r="576" spans="1:4" ht="12.75">
      <c r="A576" t="s">
        <v>610</v>
      </c>
      <c r="B576" t="s">
        <v>336</v>
      </c>
      <c r="C576" t="s">
        <v>323</v>
      </c>
      <c r="D576"/>
    </row>
    <row r="577" spans="1:4" ht="12.75">
      <c r="A577" t="s">
        <v>610</v>
      </c>
      <c r="B577" t="s">
        <v>336</v>
      </c>
      <c r="C577" t="s">
        <v>324</v>
      </c>
      <c r="D577"/>
    </row>
    <row r="578" spans="1:4" ht="12.75">
      <c r="A578" t="s">
        <v>610</v>
      </c>
      <c r="B578" t="s">
        <v>336</v>
      </c>
      <c r="C578" t="s">
        <v>325</v>
      </c>
      <c r="D578"/>
    </row>
    <row r="579" spans="1:4" ht="12.75">
      <c r="A579" t="s">
        <v>456</v>
      </c>
      <c r="B579" t="s">
        <v>335</v>
      </c>
      <c r="C579" t="s">
        <v>317</v>
      </c>
      <c r="D579"/>
    </row>
    <row r="580" spans="1:4" ht="12.75">
      <c r="A580" t="s">
        <v>456</v>
      </c>
      <c r="B580" t="s">
        <v>335</v>
      </c>
      <c r="C580" t="s">
        <v>318</v>
      </c>
      <c r="D580"/>
    </row>
    <row r="581" spans="1:4" ht="12.75">
      <c r="A581" t="s">
        <v>456</v>
      </c>
      <c r="B581" t="s">
        <v>335</v>
      </c>
      <c r="C581" t="s">
        <v>319</v>
      </c>
      <c r="D581"/>
    </row>
    <row r="582" spans="1:4" ht="12.75">
      <c r="A582" t="s">
        <v>456</v>
      </c>
      <c r="B582" t="s">
        <v>335</v>
      </c>
      <c r="C582" t="s">
        <v>320</v>
      </c>
      <c r="D582"/>
    </row>
    <row r="583" spans="1:4" ht="12.75">
      <c r="A583" t="s">
        <v>456</v>
      </c>
      <c r="B583" t="s">
        <v>335</v>
      </c>
      <c r="C583" t="s">
        <v>321</v>
      </c>
      <c r="D583"/>
    </row>
    <row r="584" spans="1:4" ht="12.75">
      <c r="A584" t="s">
        <v>456</v>
      </c>
      <c r="B584" t="s">
        <v>335</v>
      </c>
      <c r="C584" t="s">
        <v>322</v>
      </c>
      <c r="D584"/>
    </row>
    <row r="585" spans="1:4" ht="12.75">
      <c r="A585" t="s">
        <v>456</v>
      </c>
      <c r="B585" t="s">
        <v>335</v>
      </c>
      <c r="C585" t="s">
        <v>323</v>
      </c>
      <c r="D585"/>
    </row>
    <row r="586" spans="1:4" ht="12.75">
      <c r="A586" t="s">
        <v>456</v>
      </c>
      <c r="B586" t="s">
        <v>335</v>
      </c>
      <c r="C586" t="s">
        <v>324</v>
      </c>
      <c r="D586"/>
    </row>
    <row r="587" spans="1:4" ht="12.75">
      <c r="A587" t="s">
        <v>456</v>
      </c>
      <c r="B587" t="s">
        <v>335</v>
      </c>
      <c r="C587" t="s">
        <v>325</v>
      </c>
      <c r="D587"/>
    </row>
    <row r="588" spans="1:4" ht="12.75">
      <c r="A588" t="s">
        <v>456</v>
      </c>
      <c r="B588" t="s">
        <v>336</v>
      </c>
      <c r="C588" t="s">
        <v>317</v>
      </c>
      <c r="D588"/>
    </row>
    <row r="589" spans="1:4" ht="12.75">
      <c r="A589" t="s">
        <v>456</v>
      </c>
      <c r="B589" t="s">
        <v>336</v>
      </c>
      <c r="C589" t="s">
        <v>318</v>
      </c>
      <c r="D589"/>
    </row>
    <row r="590" spans="1:4" ht="12.75">
      <c r="A590" t="s">
        <v>456</v>
      </c>
      <c r="B590" t="s">
        <v>336</v>
      </c>
      <c r="C590" t="s">
        <v>319</v>
      </c>
      <c r="D590"/>
    </row>
    <row r="591" spans="1:4" ht="12.75">
      <c r="A591" t="s">
        <v>456</v>
      </c>
      <c r="B591" t="s">
        <v>336</v>
      </c>
      <c r="C591" t="s">
        <v>320</v>
      </c>
      <c r="D591"/>
    </row>
    <row r="592" spans="1:4" ht="12.75">
      <c r="A592" t="s">
        <v>456</v>
      </c>
      <c r="B592" t="s">
        <v>336</v>
      </c>
      <c r="C592" t="s">
        <v>321</v>
      </c>
      <c r="D592"/>
    </row>
    <row r="593" spans="1:4" ht="12.75">
      <c r="A593" t="s">
        <v>456</v>
      </c>
      <c r="B593" t="s">
        <v>336</v>
      </c>
      <c r="C593" t="s">
        <v>322</v>
      </c>
      <c r="D593"/>
    </row>
    <row r="594" spans="1:4" ht="12.75">
      <c r="A594" t="s">
        <v>456</v>
      </c>
      <c r="B594" t="s">
        <v>336</v>
      </c>
      <c r="C594" t="s">
        <v>323</v>
      </c>
      <c r="D594"/>
    </row>
    <row r="595" spans="1:4" ht="12.75">
      <c r="A595" t="s">
        <v>456</v>
      </c>
      <c r="B595" t="s">
        <v>336</v>
      </c>
      <c r="C595" t="s">
        <v>324</v>
      </c>
      <c r="D595"/>
    </row>
    <row r="596" spans="1:4" ht="12.75">
      <c r="A596" t="s">
        <v>456</v>
      </c>
      <c r="B596" t="s">
        <v>336</v>
      </c>
      <c r="C596" t="s">
        <v>325</v>
      </c>
      <c r="D596"/>
    </row>
    <row r="597" spans="1:4" ht="12.75">
      <c r="A597" t="s">
        <v>551</v>
      </c>
      <c r="B597" t="s">
        <v>335</v>
      </c>
      <c r="C597" t="s">
        <v>317</v>
      </c>
      <c r="D597"/>
    </row>
    <row r="598" spans="1:4" ht="12.75">
      <c r="A598" t="s">
        <v>551</v>
      </c>
      <c r="B598" t="s">
        <v>335</v>
      </c>
      <c r="C598" t="s">
        <v>318</v>
      </c>
      <c r="D598"/>
    </row>
    <row r="599" spans="1:4" ht="12.75">
      <c r="A599" t="s">
        <v>551</v>
      </c>
      <c r="B599" t="s">
        <v>335</v>
      </c>
      <c r="C599" t="s">
        <v>319</v>
      </c>
      <c r="D599"/>
    </row>
    <row r="600" spans="1:4" ht="12.75">
      <c r="A600" t="s">
        <v>551</v>
      </c>
      <c r="B600" t="s">
        <v>335</v>
      </c>
      <c r="C600" t="s">
        <v>320</v>
      </c>
      <c r="D600"/>
    </row>
    <row r="601" spans="1:4" ht="12.75">
      <c r="A601" t="s">
        <v>551</v>
      </c>
      <c r="B601" t="s">
        <v>335</v>
      </c>
      <c r="C601" t="s">
        <v>321</v>
      </c>
      <c r="D601"/>
    </row>
    <row r="602" spans="1:4" ht="12.75">
      <c r="A602" t="s">
        <v>551</v>
      </c>
      <c r="B602" t="s">
        <v>335</v>
      </c>
      <c r="C602" t="s">
        <v>322</v>
      </c>
      <c r="D602"/>
    </row>
    <row r="603" spans="1:4" ht="12.75">
      <c r="A603" t="s">
        <v>551</v>
      </c>
      <c r="B603" t="s">
        <v>335</v>
      </c>
      <c r="C603" t="s">
        <v>323</v>
      </c>
      <c r="D603"/>
    </row>
    <row r="604" spans="1:4" ht="12.75">
      <c r="A604" t="s">
        <v>551</v>
      </c>
      <c r="B604" t="s">
        <v>335</v>
      </c>
      <c r="C604" t="s">
        <v>324</v>
      </c>
      <c r="D604"/>
    </row>
    <row r="605" spans="1:4" ht="12.75">
      <c r="A605" t="s">
        <v>551</v>
      </c>
      <c r="B605" t="s">
        <v>335</v>
      </c>
      <c r="C605" t="s">
        <v>325</v>
      </c>
      <c r="D605"/>
    </row>
    <row r="606" spans="1:4" ht="12.75">
      <c r="A606" t="s">
        <v>551</v>
      </c>
      <c r="B606" t="s">
        <v>336</v>
      </c>
      <c r="C606" t="s">
        <v>317</v>
      </c>
      <c r="D606"/>
    </row>
    <row r="607" spans="1:4" ht="12.75">
      <c r="A607" t="s">
        <v>551</v>
      </c>
      <c r="B607" t="s">
        <v>336</v>
      </c>
      <c r="C607" t="s">
        <v>318</v>
      </c>
      <c r="D607"/>
    </row>
    <row r="608" spans="1:4" ht="12.75">
      <c r="A608" t="s">
        <v>551</v>
      </c>
      <c r="B608" t="s">
        <v>336</v>
      </c>
      <c r="C608" t="s">
        <v>319</v>
      </c>
      <c r="D608"/>
    </row>
    <row r="609" spans="1:4" ht="12.75">
      <c r="A609" t="s">
        <v>551</v>
      </c>
      <c r="B609" t="s">
        <v>336</v>
      </c>
      <c r="C609" t="s">
        <v>320</v>
      </c>
      <c r="D609"/>
    </row>
    <row r="610" spans="1:4" ht="12.75">
      <c r="A610" t="s">
        <v>551</v>
      </c>
      <c r="B610" t="s">
        <v>336</v>
      </c>
      <c r="C610" t="s">
        <v>321</v>
      </c>
      <c r="D610"/>
    </row>
    <row r="611" spans="1:4" ht="12.75">
      <c r="A611" t="s">
        <v>551</v>
      </c>
      <c r="B611" t="s">
        <v>336</v>
      </c>
      <c r="C611" t="s">
        <v>322</v>
      </c>
      <c r="D611"/>
    </row>
    <row r="612" spans="1:4" ht="12.75">
      <c r="A612" t="s">
        <v>551</v>
      </c>
      <c r="B612" t="s">
        <v>336</v>
      </c>
      <c r="C612" t="s">
        <v>323</v>
      </c>
      <c r="D612"/>
    </row>
    <row r="613" spans="1:4" ht="12.75">
      <c r="A613" t="s">
        <v>551</v>
      </c>
      <c r="B613" t="s">
        <v>336</v>
      </c>
      <c r="C613" t="s">
        <v>324</v>
      </c>
      <c r="D613"/>
    </row>
    <row r="614" spans="1:4" ht="12.75">
      <c r="A614" t="s">
        <v>551</v>
      </c>
      <c r="B614" t="s">
        <v>336</v>
      </c>
      <c r="C614" t="s">
        <v>325</v>
      </c>
      <c r="D614"/>
    </row>
    <row r="615" spans="1:4" ht="12.75">
      <c r="A615" t="s">
        <v>367</v>
      </c>
      <c r="B615" t="s">
        <v>335</v>
      </c>
      <c r="C615" t="s">
        <v>317</v>
      </c>
      <c r="D615"/>
    </row>
    <row r="616" spans="1:8" ht="12.75">
      <c r="A616" t="s">
        <v>367</v>
      </c>
      <c r="B616" t="s">
        <v>335</v>
      </c>
      <c r="C616" t="s">
        <v>318</v>
      </c>
      <c r="D616" s="159">
        <v>116051000</v>
      </c>
      <c r="E616" s="159">
        <v>119703000</v>
      </c>
      <c r="F616" s="159">
        <v>121973000</v>
      </c>
      <c r="G616" s="159">
        <v>124284000</v>
      </c>
      <c r="H616" s="159">
        <v>126640000</v>
      </c>
    </row>
    <row r="617" spans="1:8" ht="12.75">
      <c r="A617" t="s">
        <v>367</v>
      </c>
      <c r="B617" t="s">
        <v>335</v>
      </c>
      <c r="C617" t="s">
        <v>319</v>
      </c>
      <c r="D617" s="159">
        <v>2939625000</v>
      </c>
      <c r="E617" s="159">
        <v>3087743000</v>
      </c>
      <c r="F617" s="159">
        <v>3131167000</v>
      </c>
      <c r="G617" s="159">
        <v>3190420000</v>
      </c>
      <c r="H617" s="159">
        <v>3250798000</v>
      </c>
    </row>
    <row r="618" spans="1:8" ht="12.75">
      <c r="A618" t="s">
        <v>367</v>
      </c>
      <c r="B618" t="s">
        <v>335</v>
      </c>
      <c r="C618" t="s">
        <v>320</v>
      </c>
      <c r="D618" s="159">
        <v>110483000</v>
      </c>
      <c r="E618" s="159">
        <v>117004000</v>
      </c>
      <c r="F618" s="159">
        <v>118417000</v>
      </c>
      <c r="G618" s="159">
        <v>120661000</v>
      </c>
      <c r="H618" s="159">
        <v>122947000</v>
      </c>
    </row>
    <row r="619" spans="1:8" ht="12.75">
      <c r="A619" t="s">
        <v>367</v>
      </c>
      <c r="B619" t="s">
        <v>335</v>
      </c>
      <c r="C619" t="s">
        <v>321</v>
      </c>
      <c r="D619" s="159">
        <v>1707207000</v>
      </c>
      <c r="E619" s="159">
        <v>1805516000</v>
      </c>
      <c r="F619" s="159">
        <v>1837410000</v>
      </c>
      <c r="G619" s="159">
        <v>1872202000</v>
      </c>
      <c r="H619" s="159">
        <v>1907655000</v>
      </c>
    </row>
    <row r="620" spans="1:8" ht="12.75">
      <c r="A620" t="s">
        <v>367</v>
      </c>
      <c r="B620" t="s">
        <v>335</v>
      </c>
      <c r="C620" t="s">
        <v>322</v>
      </c>
      <c r="D620" s="159">
        <v>741830000</v>
      </c>
      <c r="E620" s="159">
        <v>770628000</v>
      </c>
      <c r="F620" s="159">
        <v>782089000</v>
      </c>
      <c r="G620" s="159">
        <v>796842000</v>
      </c>
      <c r="H620" s="159">
        <v>811875000</v>
      </c>
    </row>
    <row r="621" spans="1:8" ht="12.75">
      <c r="A621" t="s">
        <v>367</v>
      </c>
      <c r="B621" t="s">
        <v>335</v>
      </c>
      <c r="C621" t="s">
        <v>323</v>
      </c>
      <c r="D621" s="159">
        <v>195514000</v>
      </c>
      <c r="E621" s="159">
        <v>204588000</v>
      </c>
      <c r="F621" s="159">
        <v>207638000</v>
      </c>
      <c r="G621" s="159">
        <v>211563000</v>
      </c>
      <c r="H621" s="159">
        <v>215565000</v>
      </c>
    </row>
    <row r="622" spans="1:8" ht="12.75">
      <c r="A622" t="s">
        <v>367</v>
      </c>
      <c r="B622" t="s">
        <v>335</v>
      </c>
      <c r="C622" t="s">
        <v>324</v>
      </c>
      <c r="D622" s="159">
        <v>2135239000</v>
      </c>
      <c r="E622" s="159">
        <v>2246263000</v>
      </c>
      <c r="F622" s="159">
        <v>2275617000</v>
      </c>
      <c r="G622" s="159">
        <v>2318726000</v>
      </c>
      <c r="H622" s="159">
        <v>2362653000</v>
      </c>
    </row>
    <row r="623" spans="1:8" ht="12.75">
      <c r="A623" t="s">
        <v>367</v>
      </c>
      <c r="B623" t="s">
        <v>335</v>
      </c>
      <c r="C623" t="s">
        <v>325</v>
      </c>
      <c r="D623" s="159">
        <v>873526000</v>
      </c>
      <c r="E623" s="159">
        <v>926593000</v>
      </c>
      <c r="F623" s="159">
        <v>943702000</v>
      </c>
      <c r="G623" s="159">
        <v>961544000</v>
      </c>
      <c r="H623" s="159">
        <v>979726000</v>
      </c>
    </row>
    <row r="624" spans="1:4" ht="12.75">
      <c r="A624" t="s">
        <v>367</v>
      </c>
      <c r="B624" t="s">
        <v>336</v>
      </c>
      <c r="C624" t="s">
        <v>317</v>
      </c>
      <c r="D624"/>
    </row>
    <row r="625" spans="1:4" ht="12.75">
      <c r="A625" t="s">
        <v>367</v>
      </c>
      <c r="B625" t="s">
        <v>336</v>
      </c>
      <c r="C625" t="s">
        <v>318</v>
      </c>
      <c r="D625"/>
    </row>
    <row r="626" spans="1:4" ht="12.75">
      <c r="A626" t="s">
        <v>367</v>
      </c>
      <c r="B626" t="s">
        <v>336</v>
      </c>
      <c r="C626" t="s">
        <v>319</v>
      </c>
      <c r="D626"/>
    </row>
    <row r="627" spans="1:4" ht="12.75">
      <c r="A627" t="s">
        <v>367</v>
      </c>
      <c r="B627" t="s">
        <v>336</v>
      </c>
      <c r="C627" t="s">
        <v>320</v>
      </c>
      <c r="D627"/>
    </row>
    <row r="628" spans="1:4" ht="12.75">
      <c r="A628" t="s">
        <v>367</v>
      </c>
      <c r="B628" t="s">
        <v>336</v>
      </c>
      <c r="C628" t="s">
        <v>321</v>
      </c>
      <c r="D628"/>
    </row>
    <row r="629" spans="1:4" ht="12.75">
      <c r="A629" t="s">
        <v>367</v>
      </c>
      <c r="B629" t="s">
        <v>336</v>
      </c>
      <c r="C629" t="s">
        <v>322</v>
      </c>
      <c r="D629"/>
    </row>
    <row r="630" spans="1:4" ht="12.75">
      <c r="A630" t="s">
        <v>367</v>
      </c>
      <c r="B630" t="s">
        <v>336</v>
      </c>
      <c r="C630" t="s">
        <v>323</v>
      </c>
      <c r="D630"/>
    </row>
    <row r="631" spans="1:4" ht="12.75">
      <c r="A631" t="s">
        <v>367</v>
      </c>
      <c r="B631" t="s">
        <v>336</v>
      </c>
      <c r="C631" t="s">
        <v>324</v>
      </c>
      <c r="D631"/>
    </row>
    <row r="632" spans="1:4" ht="12.75">
      <c r="A632" t="s">
        <v>367</v>
      </c>
      <c r="B632" t="s">
        <v>336</v>
      </c>
      <c r="C632" t="s">
        <v>325</v>
      </c>
      <c r="D632"/>
    </row>
    <row r="633" spans="1:4" ht="12.75">
      <c r="A633" t="s">
        <v>368</v>
      </c>
      <c r="B633" t="s">
        <v>335</v>
      </c>
      <c r="C633" t="s">
        <v>317</v>
      </c>
      <c r="D633"/>
    </row>
    <row r="634" spans="1:4" ht="12.75">
      <c r="A634" t="s">
        <v>368</v>
      </c>
      <c r="B634" t="s">
        <v>335</v>
      </c>
      <c r="C634" t="s">
        <v>318</v>
      </c>
      <c r="D634"/>
    </row>
    <row r="635" spans="1:8" ht="12.75">
      <c r="A635" t="s">
        <v>368</v>
      </c>
      <c r="B635" t="s">
        <v>335</v>
      </c>
      <c r="C635" t="s">
        <v>319</v>
      </c>
      <c r="D635"/>
      <c r="H635" s="159">
        <v>0</v>
      </c>
    </row>
    <row r="636" spans="1:8" ht="12.75">
      <c r="A636" t="s">
        <v>368</v>
      </c>
      <c r="B636" t="s">
        <v>335</v>
      </c>
      <c r="C636" t="s">
        <v>320</v>
      </c>
      <c r="D636"/>
      <c r="H636" s="159">
        <v>0</v>
      </c>
    </row>
    <row r="637" spans="1:4" ht="12.75">
      <c r="A637" t="s">
        <v>368</v>
      </c>
      <c r="B637" t="s">
        <v>335</v>
      </c>
      <c r="C637" t="s">
        <v>321</v>
      </c>
      <c r="D637"/>
    </row>
    <row r="638" spans="1:4" ht="12.75">
      <c r="A638" t="s">
        <v>368</v>
      </c>
      <c r="B638" t="s">
        <v>335</v>
      </c>
      <c r="C638" t="s">
        <v>322</v>
      </c>
      <c r="D638"/>
    </row>
    <row r="639" spans="1:4" ht="12.75">
      <c r="A639" t="s">
        <v>368</v>
      </c>
      <c r="B639" t="s">
        <v>335</v>
      </c>
      <c r="C639" t="s">
        <v>323</v>
      </c>
      <c r="D639"/>
    </row>
    <row r="640" spans="1:8" ht="12.75">
      <c r="A640" t="s">
        <v>368</v>
      </c>
      <c r="B640" t="s">
        <v>335</v>
      </c>
      <c r="C640" t="s">
        <v>324</v>
      </c>
      <c r="D640" s="159">
        <v>1160000</v>
      </c>
      <c r="E640" s="159">
        <v>1185000</v>
      </c>
      <c r="F640" s="159">
        <v>1207000</v>
      </c>
      <c r="G640" s="159">
        <v>1232000</v>
      </c>
      <c r="H640" s="159">
        <v>1257000</v>
      </c>
    </row>
    <row r="641" spans="1:4" ht="12.75">
      <c r="A641" t="s">
        <v>368</v>
      </c>
      <c r="B641" t="s">
        <v>335</v>
      </c>
      <c r="C641" t="s">
        <v>325</v>
      </c>
      <c r="D641"/>
    </row>
    <row r="642" spans="1:4" ht="12.75">
      <c r="A642" t="s">
        <v>368</v>
      </c>
      <c r="B642" t="s">
        <v>336</v>
      </c>
      <c r="C642" t="s">
        <v>317</v>
      </c>
      <c r="D642"/>
    </row>
    <row r="643" spans="1:4" ht="12.75">
      <c r="A643" t="s">
        <v>368</v>
      </c>
      <c r="B643" t="s">
        <v>336</v>
      </c>
      <c r="C643" t="s">
        <v>318</v>
      </c>
      <c r="D643"/>
    </row>
    <row r="644" spans="1:4" ht="12.75">
      <c r="A644" t="s">
        <v>368</v>
      </c>
      <c r="B644" t="s">
        <v>336</v>
      </c>
      <c r="C644" t="s">
        <v>319</v>
      </c>
      <c r="D644"/>
    </row>
    <row r="645" spans="1:4" ht="12.75">
      <c r="A645" t="s">
        <v>368</v>
      </c>
      <c r="B645" t="s">
        <v>336</v>
      </c>
      <c r="C645" t="s">
        <v>320</v>
      </c>
      <c r="D645"/>
    </row>
    <row r="646" spans="1:4" ht="12.75">
      <c r="A646" t="s">
        <v>368</v>
      </c>
      <c r="B646" t="s">
        <v>336</v>
      </c>
      <c r="C646" t="s">
        <v>321</v>
      </c>
      <c r="D646"/>
    </row>
    <row r="647" spans="1:4" ht="12.75">
      <c r="A647" t="s">
        <v>368</v>
      </c>
      <c r="B647" t="s">
        <v>336</v>
      </c>
      <c r="C647" t="s">
        <v>322</v>
      </c>
      <c r="D647"/>
    </row>
    <row r="648" spans="1:4" ht="12.75">
      <c r="A648" t="s">
        <v>368</v>
      </c>
      <c r="B648" t="s">
        <v>336</v>
      </c>
      <c r="C648" t="s">
        <v>323</v>
      </c>
      <c r="D648"/>
    </row>
    <row r="649" spans="1:4" ht="12.75">
      <c r="A649" t="s">
        <v>368</v>
      </c>
      <c r="B649" t="s">
        <v>336</v>
      </c>
      <c r="C649" t="s">
        <v>324</v>
      </c>
      <c r="D649"/>
    </row>
    <row r="650" spans="1:4" ht="12.75">
      <c r="A650" t="s">
        <v>368</v>
      </c>
      <c r="B650" t="s">
        <v>336</v>
      </c>
      <c r="C650" t="s">
        <v>325</v>
      </c>
      <c r="D650"/>
    </row>
    <row r="651" spans="1:4" ht="12.75">
      <c r="A651" t="s">
        <v>369</v>
      </c>
      <c r="B651" t="s">
        <v>335</v>
      </c>
      <c r="C651" t="s">
        <v>317</v>
      </c>
      <c r="D651"/>
    </row>
    <row r="652" spans="1:5" ht="12.75">
      <c r="A652" t="s">
        <v>369</v>
      </c>
      <c r="B652" t="s">
        <v>335</v>
      </c>
      <c r="C652" t="s">
        <v>318</v>
      </c>
      <c r="D652" s="159">
        <v>310000</v>
      </c>
      <c r="E652" s="159">
        <v>145000</v>
      </c>
    </row>
    <row r="653" spans="1:5" ht="12.75">
      <c r="A653" t="s">
        <v>369</v>
      </c>
      <c r="B653" t="s">
        <v>335</v>
      </c>
      <c r="C653" t="s">
        <v>319</v>
      </c>
      <c r="D653" s="159">
        <v>2700000</v>
      </c>
      <c r="E653" s="159">
        <v>3262000</v>
      </c>
    </row>
    <row r="654" spans="1:5" ht="12.75">
      <c r="A654" t="s">
        <v>369</v>
      </c>
      <c r="B654" t="s">
        <v>335</v>
      </c>
      <c r="C654" t="s">
        <v>320</v>
      </c>
      <c r="D654" s="159">
        <v>130000</v>
      </c>
      <c r="E654" s="159">
        <v>506000</v>
      </c>
    </row>
    <row r="655" spans="1:4" ht="12.75">
      <c r="A655" t="s">
        <v>369</v>
      </c>
      <c r="B655" t="s">
        <v>335</v>
      </c>
      <c r="C655" t="s">
        <v>321</v>
      </c>
      <c r="D655"/>
    </row>
    <row r="656" spans="1:5" ht="12.75">
      <c r="A656" t="s">
        <v>369</v>
      </c>
      <c r="B656" t="s">
        <v>335</v>
      </c>
      <c r="C656" t="s">
        <v>322</v>
      </c>
      <c r="D656" s="159">
        <v>210000</v>
      </c>
      <c r="E656" s="159">
        <v>408000</v>
      </c>
    </row>
    <row r="657" spans="1:5" ht="12.75">
      <c r="A657" t="s">
        <v>369</v>
      </c>
      <c r="B657" t="s">
        <v>335</v>
      </c>
      <c r="C657" t="s">
        <v>323</v>
      </c>
      <c r="D657" s="159">
        <v>75000</v>
      </c>
      <c r="E657" s="159">
        <v>40000</v>
      </c>
    </row>
    <row r="658" spans="1:4" ht="12.75">
      <c r="A658" t="s">
        <v>369</v>
      </c>
      <c r="B658" t="s">
        <v>335</v>
      </c>
      <c r="C658" t="s">
        <v>324</v>
      </c>
      <c r="D658"/>
    </row>
    <row r="659" spans="1:5" ht="12.75">
      <c r="A659" t="s">
        <v>369</v>
      </c>
      <c r="B659" t="s">
        <v>335</v>
      </c>
      <c r="C659" t="s">
        <v>325</v>
      </c>
      <c r="D659" s="159">
        <v>190000</v>
      </c>
      <c r="E659" s="159">
        <v>294000</v>
      </c>
    </row>
    <row r="660" spans="1:4" ht="12.75">
      <c r="A660" t="s">
        <v>369</v>
      </c>
      <c r="B660" t="s">
        <v>336</v>
      </c>
      <c r="C660" t="s">
        <v>317</v>
      </c>
      <c r="D660"/>
    </row>
    <row r="661" spans="1:4" ht="12.75">
      <c r="A661" t="s">
        <v>369</v>
      </c>
      <c r="B661" t="s">
        <v>336</v>
      </c>
      <c r="C661" t="s">
        <v>318</v>
      </c>
      <c r="D661"/>
    </row>
    <row r="662" spans="1:4" ht="12.75">
      <c r="A662" t="s">
        <v>369</v>
      </c>
      <c r="B662" t="s">
        <v>336</v>
      </c>
      <c r="C662" t="s">
        <v>319</v>
      </c>
      <c r="D662"/>
    </row>
    <row r="663" spans="1:4" ht="12.75">
      <c r="A663" t="s">
        <v>369</v>
      </c>
      <c r="B663" t="s">
        <v>336</v>
      </c>
      <c r="C663" t="s">
        <v>320</v>
      </c>
      <c r="D663"/>
    </row>
    <row r="664" spans="1:4" ht="12.75">
      <c r="A664" t="s">
        <v>369</v>
      </c>
      <c r="B664" t="s">
        <v>336</v>
      </c>
      <c r="C664" t="s">
        <v>321</v>
      </c>
      <c r="D664"/>
    </row>
    <row r="665" spans="1:4" ht="12.75">
      <c r="A665" t="s">
        <v>369</v>
      </c>
      <c r="B665" t="s">
        <v>336</v>
      </c>
      <c r="C665" t="s">
        <v>322</v>
      </c>
      <c r="D665"/>
    </row>
    <row r="666" spans="1:4" ht="12.75">
      <c r="A666" t="s">
        <v>369</v>
      </c>
      <c r="B666" t="s">
        <v>336</v>
      </c>
      <c r="C666" t="s">
        <v>323</v>
      </c>
      <c r="D666"/>
    </row>
    <row r="667" spans="1:4" ht="12.75">
      <c r="A667" t="s">
        <v>369</v>
      </c>
      <c r="B667" t="s">
        <v>336</v>
      </c>
      <c r="C667" t="s">
        <v>324</v>
      </c>
      <c r="D667"/>
    </row>
    <row r="668" spans="1:4" ht="12.75">
      <c r="A668" t="s">
        <v>369</v>
      </c>
      <c r="B668" t="s">
        <v>336</v>
      </c>
      <c r="C668" t="s">
        <v>325</v>
      </c>
      <c r="D668"/>
    </row>
    <row r="669" spans="1:4" ht="12.75">
      <c r="A669" t="s">
        <v>370</v>
      </c>
      <c r="B669" t="s">
        <v>335</v>
      </c>
      <c r="C669" t="s">
        <v>317</v>
      </c>
      <c r="D669"/>
    </row>
    <row r="670" spans="1:8" ht="12.75">
      <c r="A670" t="s">
        <v>370</v>
      </c>
      <c r="B670" t="s">
        <v>335</v>
      </c>
      <c r="C670" t="s">
        <v>318</v>
      </c>
      <c r="D670" s="159">
        <v>9343000</v>
      </c>
      <c r="E670" s="159">
        <v>9089000</v>
      </c>
      <c r="F670" s="159">
        <v>9832000</v>
      </c>
      <c r="G670" s="159">
        <v>10581000</v>
      </c>
      <c r="H670" s="159">
        <v>11398000</v>
      </c>
    </row>
    <row r="671" spans="1:8" ht="12.75">
      <c r="A671" t="s">
        <v>370</v>
      </c>
      <c r="B671" t="s">
        <v>335</v>
      </c>
      <c r="C671" t="s">
        <v>319</v>
      </c>
      <c r="D671" s="159">
        <v>207292000</v>
      </c>
      <c r="E671" s="159">
        <v>235181000</v>
      </c>
      <c r="F671" s="159">
        <v>254714000</v>
      </c>
      <c r="G671" s="159">
        <v>274264000</v>
      </c>
      <c r="H671" s="159">
        <v>296913000</v>
      </c>
    </row>
    <row r="672" spans="1:8" ht="12.75">
      <c r="A672" t="s">
        <v>370</v>
      </c>
      <c r="B672" t="s">
        <v>335</v>
      </c>
      <c r="C672" t="s">
        <v>320</v>
      </c>
      <c r="D672" s="159">
        <v>5586000</v>
      </c>
      <c r="E672" s="159">
        <v>7070000</v>
      </c>
      <c r="F672" s="159">
        <v>7635000</v>
      </c>
      <c r="G672" s="159">
        <v>8215000</v>
      </c>
      <c r="H672" s="159">
        <v>8956000</v>
      </c>
    </row>
    <row r="673" spans="1:8" ht="12.75">
      <c r="A673" t="s">
        <v>370</v>
      </c>
      <c r="B673" t="s">
        <v>335</v>
      </c>
      <c r="C673" t="s">
        <v>321</v>
      </c>
      <c r="D673" s="159">
        <v>101664000</v>
      </c>
      <c r="E673" s="159">
        <v>111957000</v>
      </c>
      <c r="F673" s="159">
        <v>123570000</v>
      </c>
      <c r="G673" s="159">
        <v>133312000</v>
      </c>
      <c r="H673" s="159">
        <v>142841000</v>
      </c>
    </row>
    <row r="674" spans="1:8" ht="12.75">
      <c r="A674" t="s">
        <v>370</v>
      </c>
      <c r="B674" t="s">
        <v>335</v>
      </c>
      <c r="C674" t="s">
        <v>322</v>
      </c>
      <c r="D674" s="159">
        <v>43668000</v>
      </c>
      <c r="E674" s="159">
        <v>47978000</v>
      </c>
      <c r="F674" s="159">
        <v>52208000</v>
      </c>
      <c r="G674" s="159">
        <v>56227000</v>
      </c>
      <c r="H674" s="159">
        <v>60158000</v>
      </c>
    </row>
    <row r="675" spans="1:8" ht="12.75">
      <c r="A675" t="s">
        <v>370</v>
      </c>
      <c r="B675" t="s">
        <v>335</v>
      </c>
      <c r="C675" t="s">
        <v>323</v>
      </c>
      <c r="D675" s="159">
        <v>10706000</v>
      </c>
      <c r="E675" s="159">
        <v>10815000</v>
      </c>
      <c r="F675" s="159">
        <v>11731000</v>
      </c>
      <c r="G675" s="159">
        <v>12629000</v>
      </c>
      <c r="H675" s="159">
        <v>13608000</v>
      </c>
    </row>
    <row r="676" spans="1:8" ht="12.75">
      <c r="A676" t="s">
        <v>370</v>
      </c>
      <c r="B676" t="s">
        <v>335</v>
      </c>
      <c r="C676" t="s">
        <v>324</v>
      </c>
      <c r="D676" s="159">
        <v>154667000</v>
      </c>
      <c r="E676" s="159">
        <v>166168000</v>
      </c>
      <c r="F676" s="159">
        <v>181190000</v>
      </c>
      <c r="G676" s="159">
        <v>195186000</v>
      </c>
      <c r="H676" s="159">
        <v>210296000</v>
      </c>
    </row>
    <row r="677" spans="1:8" ht="12.75">
      <c r="A677" t="s">
        <v>370</v>
      </c>
      <c r="B677" t="s">
        <v>335</v>
      </c>
      <c r="C677" t="s">
        <v>325</v>
      </c>
      <c r="D677" s="159">
        <v>47098000</v>
      </c>
      <c r="E677" s="159">
        <v>49244000</v>
      </c>
      <c r="F677" s="159">
        <v>53961000</v>
      </c>
      <c r="G677" s="159">
        <v>58170000</v>
      </c>
      <c r="H677" s="159">
        <v>62961000</v>
      </c>
    </row>
    <row r="678" spans="1:4" ht="12.75">
      <c r="A678" t="s">
        <v>370</v>
      </c>
      <c r="B678" t="s">
        <v>336</v>
      </c>
      <c r="C678" t="s">
        <v>317</v>
      </c>
      <c r="D678"/>
    </row>
    <row r="679" spans="1:4" ht="12.75">
      <c r="A679" t="s">
        <v>370</v>
      </c>
      <c r="B679" t="s">
        <v>336</v>
      </c>
      <c r="C679" t="s">
        <v>318</v>
      </c>
      <c r="D679"/>
    </row>
    <row r="680" spans="1:4" ht="12.75">
      <c r="A680" t="s">
        <v>370</v>
      </c>
      <c r="B680" t="s">
        <v>336</v>
      </c>
      <c r="C680" t="s">
        <v>319</v>
      </c>
      <c r="D680"/>
    </row>
    <row r="681" spans="1:4" ht="12.75">
      <c r="A681" t="s">
        <v>370</v>
      </c>
      <c r="B681" t="s">
        <v>336</v>
      </c>
      <c r="C681" t="s">
        <v>320</v>
      </c>
      <c r="D681"/>
    </row>
    <row r="682" spans="1:4" ht="12.75">
      <c r="A682" t="s">
        <v>370</v>
      </c>
      <c r="B682" t="s">
        <v>336</v>
      </c>
      <c r="C682" t="s">
        <v>321</v>
      </c>
      <c r="D682"/>
    </row>
    <row r="683" spans="1:4" ht="12.75">
      <c r="A683" t="s">
        <v>370</v>
      </c>
      <c r="B683" t="s">
        <v>336</v>
      </c>
      <c r="C683" t="s">
        <v>322</v>
      </c>
      <c r="D683"/>
    </row>
    <row r="684" spans="1:4" ht="12.75">
      <c r="A684" t="s">
        <v>370</v>
      </c>
      <c r="B684" t="s">
        <v>336</v>
      </c>
      <c r="C684" t="s">
        <v>323</v>
      </c>
      <c r="D684"/>
    </row>
    <row r="685" spans="1:4" ht="12.75">
      <c r="A685" t="s">
        <v>370</v>
      </c>
      <c r="B685" t="s">
        <v>336</v>
      </c>
      <c r="C685" t="s">
        <v>324</v>
      </c>
      <c r="D685"/>
    </row>
    <row r="686" spans="1:4" ht="12.75">
      <c r="A686" t="s">
        <v>370</v>
      </c>
      <c r="B686" t="s">
        <v>336</v>
      </c>
      <c r="C686" t="s">
        <v>325</v>
      </c>
      <c r="D686"/>
    </row>
    <row r="687" spans="1:4" ht="12.75">
      <c r="A687" t="s">
        <v>371</v>
      </c>
      <c r="B687" t="s">
        <v>335</v>
      </c>
      <c r="C687" t="s">
        <v>317</v>
      </c>
      <c r="D687"/>
    </row>
    <row r="688" spans="1:8" ht="12.75">
      <c r="A688" t="s">
        <v>371</v>
      </c>
      <c r="B688" t="s">
        <v>335</v>
      </c>
      <c r="C688" t="s">
        <v>318</v>
      </c>
      <c r="D688" s="159">
        <v>10989000</v>
      </c>
      <c r="E688" s="159">
        <v>12937000</v>
      </c>
      <c r="F688" s="159">
        <v>12157000</v>
      </c>
      <c r="G688" s="159">
        <v>12413000</v>
      </c>
      <c r="H688" s="159">
        <v>12661000</v>
      </c>
    </row>
    <row r="689" spans="1:8" ht="12.75">
      <c r="A689" t="s">
        <v>371</v>
      </c>
      <c r="B689" t="s">
        <v>335</v>
      </c>
      <c r="C689" t="s">
        <v>319</v>
      </c>
      <c r="D689" s="159">
        <v>284522000</v>
      </c>
      <c r="E689" s="159">
        <v>316787000</v>
      </c>
      <c r="F689" s="159">
        <v>314772000</v>
      </c>
      <c r="G689" s="159">
        <v>321381000</v>
      </c>
      <c r="H689" s="159">
        <v>327811000</v>
      </c>
    </row>
    <row r="690" spans="1:8" ht="12.75">
      <c r="A690" t="s">
        <v>371</v>
      </c>
      <c r="B690" t="s">
        <v>335</v>
      </c>
      <c r="C690" t="s">
        <v>320</v>
      </c>
      <c r="D690" s="159">
        <v>6444000</v>
      </c>
      <c r="E690" s="159">
        <v>7970000</v>
      </c>
      <c r="F690" s="159">
        <v>7130000</v>
      </c>
      <c r="G690" s="159">
        <v>7279000</v>
      </c>
      <c r="H690" s="159">
        <v>7424000</v>
      </c>
    </row>
    <row r="691" spans="1:8" ht="12.75">
      <c r="A691" t="s">
        <v>371</v>
      </c>
      <c r="B691" t="s">
        <v>335</v>
      </c>
      <c r="C691" t="s">
        <v>321</v>
      </c>
      <c r="D691" s="159">
        <v>200068000</v>
      </c>
      <c r="E691" s="159">
        <v>223539000</v>
      </c>
      <c r="F691" s="159">
        <v>221339000</v>
      </c>
      <c r="G691" s="159">
        <v>225987000</v>
      </c>
      <c r="H691" s="159">
        <v>230506000</v>
      </c>
    </row>
    <row r="692" spans="1:8" ht="12.75">
      <c r="A692" t="s">
        <v>371</v>
      </c>
      <c r="B692" t="s">
        <v>335</v>
      </c>
      <c r="C692" t="s">
        <v>322</v>
      </c>
      <c r="D692" s="159">
        <v>78952000</v>
      </c>
      <c r="E692" s="159">
        <v>88803000</v>
      </c>
      <c r="F692" s="159">
        <v>87346000</v>
      </c>
      <c r="G692" s="159">
        <v>89181000</v>
      </c>
      <c r="H692" s="159">
        <v>90964000</v>
      </c>
    </row>
    <row r="693" spans="1:8" ht="12.75">
      <c r="A693" t="s">
        <v>371</v>
      </c>
      <c r="B693" t="s">
        <v>335</v>
      </c>
      <c r="C693" t="s">
        <v>323</v>
      </c>
      <c r="D693" s="159">
        <v>24113000</v>
      </c>
      <c r="E693" s="159">
        <v>27784000</v>
      </c>
      <c r="F693" s="159">
        <v>26676000</v>
      </c>
      <c r="G693" s="159">
        <v>27237000</v>
      </c>
      <c r="H693" s="159">
        <v>27782000</v>
      </c>
    </row>
    <row r="694" spans="1:8" ht="12.75">
      <c r="A694" t="s">
        <v>371</v>
      </c>
      <c r="B694" t="s">
        <v>335</v>
      </c>
      <c r="C694" t="s">
        <v>324</v>
      </c>
      <c r="D694" s="159">
        <v>230423000</v>
      </c>
      <c r="E694" s="159">
        <v>256722000</v>
      </c>
      <c r="F694" s="159">
        <v>254921000</v>
      </c>
      <c r="G694" s="159">
        <v>260274000</v>
      </c>
      <c r="H694" s="159">
        <v>265479000</v>
      </c>
    </row>
    <row r="695" spans="1:8" ht="12.75">
      <c r="A695" t="s">
        <v>371</v>
      </c>
      <c r="B695" t="s">
        <v>335</v>
      </c>
      <c r="C695" t="s">
        <v>325</v>
      </c>
      <c r="D695" s="159">
        <v>92890000</v>
      </c>
      <c r="E695" s="159">
        <v>103954000</v>
      </c>
      <c r="F695" s="159">
        <v>102766000</v>
      </c>
      <c r="G695" s="159">
        <v>104924000</v>
      </c>
      <c r="H695" s="159">
        <v>107022000</v>
      </c>
    </row>
    <row r="696" spans="1:4" ht="12.75">
      <c r="A696" t="s">
        <v>371</v>
      </c>
      <c r="B696" t="s">
        <v>336</v>
      </c>
      <c r="C696" t="s">
        <v>317</v>
      </c>
      <c r="D696"/>
    </row>
    <row r="697" spans="1:4" ht="12.75">
      <c r="A697" t="s">
        <v>371</v>
      </c>
      <c r="B697" t="s">
        <v>336</v>
      </c>
      <c r="C697" t="s">
        <v>318</v>
      </c>
      <c r="D697"/>
    </row>
    <row r="698" spans="1:4" ht="12.75">
      <c r="A698" t="s">
        <v>371</v>
      </c>
      <c r="B698" t="s">
        <v>336</v>
      </c>
      <c r="C698" t="s">
        <v>319</v>
      </c>
      <c r="D698"/>
    </row>
    <row r="699" spans="1:4" ht="12.75">
      <c r="A699" t="s">
        <v>371</v>
      </c>
      <c r="B699" t="s">
        <v>336</v>
      </c>
      <c r="C699" t="s">
        <v>320</v>
      </c>
      <c r="D699"/>
    </row>
    <row r="700" spans="1:4" ht="12.75">
      <c r="A700" t="s">
        <v>371</v>
      </c>
      <c r="B700" t="s">
        <v>336</v>
      </c>
      <c r="C700" t="s">
        <v>321</v>
      </c>
      <c r="D700"/>
    </row>
    <row r="701" spans="1:4" ht="12.75">
      <c r="A701" t="s">
        <v>371</v>
      </c>
      <c r="B701" t="s">
        <v>336</v>
      </c>
      <c r="C701" t="s">
        <v>322</v>
      </c>
      <c r="D701"/>
    </row>
    <row r="702" spans="1:4" ht="12.75">
      <c r="A702" t="s">
        <v>371</v>
      </c>
      <c r="B702" t="s">
        <v>336</v>
      </c>
      <c r="C702" t="s">
        <v>323</v>
      </c>
      <c r="D702"/>
    </row>
    <row r="703" spans="1:4" ht="12.75">
      <c r="A703" t="s">
        <v>371</v>
      </c>
      <c r="B703" t="s">
        <v>336</v>
      </c>
      <c r="C703" t="s">
        <v>324</v>
      </c>
      <c r="D703"/>
    </row>
    <row r="704" spans="1:4" ht="12.75">
      <c r="A704" t="s">
        <v>371</v>
      </c>
      <c r="B704" t="s">
        <v>336</v>
      </c>
      <c r="C704" t="s">
        <v>325</v>
      </c>
      <c r="D704"/>
    </row>
    <row r="705" spans="1:4" ht="12.75">
      <c r="A705" t="s">
        <v>457</v>
      </c>
      <c r="B705" t="s">
        <v>335</v>
      </c>
      <c r="C705" t="s">
        <v>317</v>
      </c>
      <c r="D705"/>
    </row>
    <row r="706" spans="1:4" ht="12.75">
      <c r="A706" t="s">
        <v>457</v>
      </c>
      <c r="B706" t="s">
        <v>335</v>
      </c>
      <c r="C706" t="s">
        <v>318</v>
      </c>
      <c r="D706"/>
    </row>
    <row r="707" spans="1:4" ht="12.75">
      <c r="A707" t="s">
        <v>457</v>
      </c>
      <c r="B707" t="s">
        <v>335</v>
      </c>
      <c r="C707" t="s">
        <v>319</v>
      </c>
      <c r="D707"/>
    </row>
    <row r="708" spans="1:4" ht="12.75">
      <c r="A708" t="s">
        <v>457</v>
      </c>
      <c r="B708" t="s">
        <v>335</v>
      </c>
      <c r="C708" t="s">
        <v>320</v>
      </c>
      <c r="D708"/>
    </row>
    <row r="709" spans="1:4" ht="12.75">
      <c r="A709" t="s">
        <v>457</v>
      </c>
      <c r="B709" t="s">
        <v>335</v>
      </c>
      <c r="C709" t="s">
        <v>321</v>
      </c>
      <c r="D709"/>
    </row>
    <row r="710" spans="1:4" ht="12.75">
      <c r="A710" t="s">
        <v>457</v>
      </c>
      <c r="B710" t="s">
        <v>335</v>
      </c>
      <c r="C710" t="s">
        <v>322</v>
      </c>
      <c r="D710"/>
    </row>
    <row r="711" spans="1:4" ht="12.75">
      <c r="A711" t="s">
        <v>457</v>
      </c>
      <c r="B711" t="s">
        <v>335</v>
      </c>
      <c r="C711" t="s">
        <v>323</v>
      </c>
      <c r="D711"/>
    </row>
    <row r="712" spans="1:4" ht="12.75">
      <c r="A712" t="s">
        <v>457</v>
      </c>
      <c r="B712" t="s">
        <v>335</v>
      </c>
      <c r="C712" t="s">
        <v>324</v>
      </c>
      <c r="D712"/>
    </row>
    <row r="713" spans="1:4" ht="12.75">
      <c r="A713" t="s">
        <v>457</v>
      </c>
      <c r="B713" t="s">
        <v>335</v>
      </c>
      <c r="C713" t="s">
        <v>325</v>
      </c>
      <c r="D713"/>
    </row>
    <row r="714" spans="1:4" ht="12.75">
      <c r="A714" t="s">
        <v>457</v>
      </c>
      <c r="B714" t="s">
        <v>336</v>
      </c>
      <c r="C714" t="s">
        <v>317</v>
      </c>
      <c r="D714"/>
    </row>
    <row r="715" spans="1:4" ht="12.75">
      <c r="A715" t="s">
        <v>457</v>
      </c>
      <c r="B715" t="s">
        <v>336</v>
      </c>
      <c r="C715" t="s">
        <v>318</v>
      </c>
      <c r="D715"/>
    </row>
    <row r="716" spans="1:4" ht="12.75">
      <c r="A716" t="s">
        <v>457</v>
      </c>
      <c r="B716" t="s">
        <v>336</v>
      </c>
      <c r="C716" t="s">
        <v>319</v>
      </c>
      <c r="D716"/>
    </row>
    <row r="717" spans="1:4" ht="12.75">
      <c r="A717" t="s">
        <v>457</v>
      </c>
      <c r="B717" t="s">
        <v>336</v>
      </c>
      <c r="C717" t="s">
        <v>320</v>
      </c>
      <c r="D717"/>
    </row>
    <row r="718" spans="1:4" ht="12.75">
      <c r="A718" t="s">
        <v>457</v>
      </c>
      <c r="B718" t="s">
        <v>336</v>
      </c>
      <c r="C718" t="s">
        <v>321</v>
      </c>
      <c r="D718"/>
    </row>
    <row r="719" spans="1:4" ht="12.75">
      <c r="A719" t="s">
        <v>457</v>
      </c>
      <c r="B719" t="s">
        <v>336</v>
      </c>
      <c r="C719" t="s">
        <v>322</v>
      </c>
      <c r="D719"/>
    </row>
    <row r="720" spans="1:4" ht="12.75">
      <c r="A720" t="s">
        <v>457</v>
      </c>
      <c r="B720" t="s">
        <v>336</v>
      </c>
      <c r="C720" t="s">
        <v>323</v>
      </c>
      <c r="D720"/>
    </row>
    <row r="721" spans="1:4" ht="12.75">
      <c r="A721" t="s">
        <v>457</v>
      </c>
      <c r="B721" t="s">
        <v>336</v>
      </c>
      <c r="C721" t="s">
        <v>324</v>
      </c>
      <c r="D721"/>
    </row>
    <row r="722" spans="1:4" ht="12.75">
      <c r="A722" t="s">
        <v>457</v>
      </c>
      <c r="B722" t="s">
        <v>336</v>
      </c>
      <c r="C722" t="s">
        <v>325</v>
      </c>
      <c r="D722"/>
    </row>
    <row r="723" spans="1:4" ht="12.75">
      <c r="A723" t="s">
        <v>691</v>
      </c>
      <c r="B723" t="s">
        <v>335</v>
      </c>
      <c r="C723" t="s">
        <v>317</v>
      </c>
      <c r="D723"/>
    </row>
    <row r="724" spans="1:4" ht="12.75">
      <c r="A724" t="s">
        <v>691</v>
      </c>
      <c r="B724" t="s">
        <v>335</v>
      </c>
      <c r="C724" t="s">
        <v>318</v>
      </c>
      <c r="D724"/>
    </row>
    <row r="725" spans="1:4" ht="12.75">
      <c r="A725" t="s">
        <v>691</v>
      </c>
      <c r="B725" t="s">
        <v>335</v>
      </c>
      <c r="C725" t="s">
        <v>319</v>
      </c>
      <c r="D725"/>
    </row>
    <row r="726" spans="1:4" ht="12.75">
      <c r="A726" t="s">
        <v>691</v>
      </c>
      <c r="B726" t="s">
        <v>335</v>
      </c>
      <c r="C726" t="s">
        <v>320</v>
      </c>
      <c r="D726"/>
    </row>
    <row r="727" spans="1:4" ht="12.75">
      <c r="A727" t="s">
        <v>691</v>
      </c>
      <c r="B727" t="s">
        <v>335</v>
      </c>
      <c r="C727" t="s">
        <v>321</v>
      </c>
      <c r="D727"/>
    </row>
    <row r="728" spans="1:4" ht="12.75">
      <c r="A728" t="s">
        <v>691</v>
      </c>
      <c r="B728" t="s">
        <v>335</v>
      </c>
      <c r="C728" t="s">
        <v>322</v>
      </c>
      <c r="D728"/>
    </row>
    <row r="729" spans="1:4" ht="12.75">
      <c r="A729" t="s">
        <v>691</v>
      </c>
      <c r="B729" t="s">
        <v>335</v>
      </c>
      <c r="C729" t="s">
        <v>323</v>
      </c>
      <c r="D729"/>
    </row>
    <row r="730" spans="1:4" ht="12.75">
      <c r="A730" t="s">
        <v>691</v>
      </c>
      <c r="B730" t="s">
        <v>335</v>
      </c>
      <c r="C730" t="s">
        <v>324</v>
      </c>
      <c r="D730"/>
    </row>
    <row r="731" spans="1:4" ht="12.75">
      <c r="A731" t="s">
        <v>691</v>
      </c>
      <c r="B731" t="s">
        <v>335</v>
      </c>
      <c r="C731" t="s">
        <v>325</v>
      </c>
      <c r="D731" s="159">
        <v>282000</v>
      </c>
    </row>
    <row r="732" spans="1:4" ht="12.75">
      <c r="A732" t="s">
        <v>691</v>
      </c>
      <c r="B732" t="s">
        <v>336</v>
      </c>
      <c r="C732" t="s">
        <v>317</v>
      </c>
      <c r="D732"/>
    </row>
    <row r="733" spans="1:4" ht="12.75">
      <c r="A733" t="s">
        <v>691</v>
      </c>
      <c r="B733" t="s">
        <v>336</v>
      </c>
      <c r="C733" t="s">
        <v>318</v>
      </c>
      <c r="D733"/>
    </row>
    <row r="734" spans="1:4" ht="12.75">
      <c r="A734" t="s">
        <v>691</v>
      </c>
      <c r="B734" t="s">
        <v>336</v>
      </c>
      <c r="C734" t="s">
        <v>319</v>
      </c>
      <c r="D734"/>
    </row>
    <row r="735" spans="1:4" ht="12.75">
      <c r="A735" t="s">
        <v>691</v>
      </c>
      <c r="B735" t="s">
        <v>336</v>
      </c>
      <c r="C735" t="s">
        <v>320</v>
      </c>
      <c r="D735"/>
    </row>
    <row r="736" spans="1:4" ht="12.75">
      <c r="A736" t="s">
        <v>691</v>
      </c>
      <c r="B736" t="s">
        <v>336</v>
      </c>
      <c r="C736" t="s">
        <v>321</v>
      </c>
      <c r="D736"/>
    </row>
    <row r="737" spans="1:4" ht="12.75">
      <c r="A737" t="s">
        <v>691</v>
      </c>
      <c r="B737" t="s">
        <v>336</v>
      </c>
      <c r="C737" t="s">
        <v>322</v>
      </c>
      <c r="D737"/>
    </row>
    <row r="738" spans="1:4" ht="12.75">
      <c r="A738" t="s">
        <v>691</v>
      </c>
      <c r="B738" t="s">
        <v>336</v>
      </c>
      <c r="C738" t="s">
        <v>323</v>
      </c>
      <c r="D738"/>
    </row>
    <row r="739" spans="1:4" ht="12.75">
      <c r="A739" t="s">
        <v>691</v>
      </c>
      <c r="B739" t="s">
        <v>336</v>
      </c>
      <c r="C739" t="s">
        <v>324</v>
      </c>
      <c r="D739"/>
    </row>
    <row r="740" spans="1:4" ht="12.75">
      <c r="A740" t="s">
        <v>691</v>
      </c>
      <c r="B740" t="s">
        <v>336</v>
      </c>
      <c r="C740" t="s">
        <v>325</v>
      </c>
      <c r="D740"/>
    </row>
    <row r="741" spans="1:4" ht="12.75">
      <c r="A741" t="s">
        <v>613</v>
      </c>
      <c r="B741" t="s">
        <v>335</v>
      </c>
      <c r="C741" t="s">
        <v>317</v>
      </c>
      <c r="D741"/>
    </row>
    <row r="742" spans="1:4" ht="12.75">
      <c r="A742" t="s">
        <v>613</v>
      </c>
      <c r="B742" t="s">
        <v>335</v>
      </c>
      <c r="C742" t="s">
        <v>318</v>
      </c>
      <c r="D742"/>
    </row>
    <row r="743" spans="1:6" ht="12.75">
      <c r="A743" t="s">
        <v>613</v>
      </c>
      <c r="B743" t="s">
        <v>335</v>
      </c>
      <c r="C743" t="s">
        <v>319</v>
      </c>
      <c r="D743" s="159">
        <v>371000</v>
      </c>
      <c r="E743" s="159">
        <v>1485000</v>
      </c>
      <c r="F743" s="159">
        <v>2188000</v>
      </c>
    </row>
    <row r="744" spans="1:7" ht="12.75">
      <c r="A744" t="s">
        <v>613</v>
      </c>
      <c r="B744" t="s">
        <v>335</v>
      </c>
      <c r="C744" t="s">
        <v>320</v>
      </c>
      <c r="D744" s="159">
        <v>1868000</v>
      </c>
      <c r="E744" s="159">
        <v>4839000</v>
      </c>
      <c r="F744" s="159">
        <v>6948000</v>
      </c>
      <c r="G744" s="159">
        <v>384000</v>
      </c>
    </row>
    <row r="745" spans="1:6" ht="12.75">
      <c r="A745" t="s">
        <v>613</v>
      </c>
      <c r="B745" t="s">
        <v>335</v>
      </c>
      <c r="C745" t="s">
        <v>321</v>
      </c>
      <c r="D745" s="159">
        <v>743000</v>
      </c>
      <c r="E745" s="159">
        <v>2970000</v>
      </c>
      <c r="F745" s="159">
        <v>4377000</v>
      </c>
    </row>
    <row r="746" spans="1:6" ht="12.75">
      <c r="A746" t="s">
        <v>613</v>
      </c>
      <c r="B746" t="s">
        <v>335</v>
      </c>
      <c r="C746" t="s">
        <v>322</v>
      </c>
      <c r="D746" s="159">
        <v>743000</v>
      </c>
      <c r="E746" s="159">
        <v>2970000</v>
      </c>
      <c r="F746" s="159">
        <v>4376000</v>
      </c>
    </row>
    <row r="747" spans="1:4" ht="12.75">
      <c r="A747" t="s">
        <v>613</v>
      </c>
      <c r="B747" t="s">
        <v>335</v>
      </c>
      <c r="C747" t="s">
        <v>323</v>
      </c>
      <c r="D747"/>
    </row>
    <row r="748" spans="1:4" ht="12.75">
      <c r="A748" t="s">
        <v>613</v>
      </c>
      <c r="B748" t="s">
        <v>335</v>
      </c>
      <c r="C748" t="s">
        <v>324</v>
      </c>
      <c r="D748"/>
    </row>
    <row r="749" spans="1:6" ht="12.75">
      <c r="A749" t="s">
        <v>613</v>
      </c>
      <c r="B749" t="s">
        <v>335</v>
      </c>
      <c r="C749" t="s">
        <v>325</v>
      </c>
      <c r="D749" s="159">
        <v>742000</v>
      </c>
      <c r="E749" s="159">
        <v>2970000</v>
      </c>
      <c r="F749" s="159">
        <v>4376000</v>
      </c>
    </row>
    <row r="750" spans="1:4" ht="12.75">
      <c r="A750" t="s">
        <v>613</v>
      </c>
      <c r="B750" t="s">
        <v>336</v>
      </c>
      <c r="C750" t="s">
        <v>317</v>
      </c>
      <c r="D750"/>
    </row>
    <row r="751" spans="1:4" ht="12.75">
      <c r="A751" t="s">
        <v>613</v>
      </c>
      <c r="B751" t="s">
        <v>336</v>
      </c>
      <c r="C751" t="s">
        <v>318</v>
      </c>
      <c r="D751"/>
    </row>
    <row r="752" spans="1:4" ht="12.75">
      <c r="A752" t="s">
        <v>613</v>
      </c>
      <c r="B752" t="s">
        <v>336</v>
      </c>
      <c r="C752" t="s">
        <v>319</v>
      </c>
      <c r="D752"/>
    </row>
    <row r="753" spans="1:4" ht="12.75">
      <c r="A753" t="s">
        <v>613</v>
      </c>
      <c r="B753" t="s">
        <v>336</v>
      </c>
      <c r="C753" t="s">
        <v>320</v>
      </c>
      <c r="D753"/>
    </row>
    <row r="754" spans="1:4" ht="12.75">
      <c r="A754" t="s">
        <v>613</v>
      </c>
      <c r="B754" t="s">
        <v>336</v>
      </c>
      <c r="C754" t="s">
        <v>321</v>
      </c>
      <c r="D754"/>
    </row>
    <row r="755" spans="1:4" ht="12.75">
      <c r="A755" t="s">
        <v>613</v>
      </c>
      <c r="B755" t="s">
        <v>336</v>
      </c>
      <c r="C755" t="s">
        <v>322</v>
      </c>
      <c r="D755"/>
    </row>
    <row r="756" spans="1:4" ht="12.75">
      <c r="A756" t="s">
        <v>613</v>
      </c>
      <c r="B756" t="s">
        <v>336</v>
      </c>
      <c r="C756" t="s">
        <v>323</v>
      </c>
      <c r="D756"/>
    </row>
    <row r="757" spans="1:4" ht="12.75">
      <c r="A757" t="s">
        <v>613</v>
      </c>
      <c r="B757" t="s">
        <v>336</v>
      </c>
      <c r="C757" t="s">
        <v>324</v>
      </c>
      <c r="D757"/>
    </row>
    <row r="758" spans="1:4" ht="12.75">
      <c r="A758" t="s">
        <v>613</v>
      </c>
      <c r="B758" t="s">
        <v>336</v>
      </c>
      <c r="C758" t="s">
        <v>325</v>
      </c>
      <c r="D758"/>
    </row>
    <row r="759" spans="1:5" ht="12.75">
      <c r="A759" t="s">
        <v>180</v>
      </c>
      <c r="B759" t="s">
        <v>335</v>
      </c>
      <c r="C759" t="s">
        <v>317</v>
      </c>
      <c r="D759" s="266"/>
      <c r="E759" s="266"/>
    </row>
    <row r="760" spans="1:5" ht="12.75">
      <c r="A760" t="s">
        <v>180</v>
      </c>
      <c r="B760" t="s">
        <v>335</v>
      </c>
      <c r="C760" t="s">
        <v>318</v>
      </c>
      <c r="D760" s="266"/>
      <c r="E760" s="266"/>
    </row>
    <row r="761" spans="1:8" ht="12.75">
      <c r="A761" t="s">
        <v>180</v>
      </c>
      <c r="B761" t="s">
        <v>335</v>
      </c>
      <c r="C761" t="s">
        <v>319</v>
      </c>
      <c r="D761" s="266"/>
      <c r="E761" s="267">
        <v>10000000</v>
      </c>
      <c r="F761" s="159">
        <v>20000000</v>
      </c>
      <c r="G761" s="159">
        <v>20000000</v>
      </c>
      <c r="H761" s="159">
        <v>20000000</v>
      </c>
    </row>
    <row r="762" spans="1:5" ht="12.75">
      <c r="A762" t="s">
        <v>180</v>
      </c>
      <c r="B762" t="s">
        <v>335</v>
      </c>
      <c r="C762" t="s">
        <v>320</v>
      </c>
      <c r="D762" s="266"/>
      <c r="E762" s="266"/>
    </row>
    <row r="763" spans="1:5" ht="12.75">
      <c r="A763" t="s">
        <v>180</v>
      </c>
      <c r="B763" t="s">
        <v>335</v>
      </c>
      <c r="C763" t="s">
        <v>321</v>
      </c>
      <c r="D763" s="266"/>
      <c r="E763" s="266"/>
    </row>
    <row r="764" spans="1:5" ht="12.75">
      <c r="A764" t="s">
        <v>180</v>
      </c>
      <c r="B764" t="s">
        <v>335</v>
      </c>
      <c r="C764" t="s">
        <v>322</v>
      </c>
      <c r="D764" s="266"/>
      <c r="E764" s="266"/>
    </row>
    <row r="765" spans="1:5" ht="12.75">
      <c r="A765" t="s">
        <v>180</v>
      </c>
      <c r="B765" t="s">
        <v>335</v>
      </c>
      <c r="C765" t="s">
        <v>323</v>
      </c>
      <c r="D765" s="266"/>
      <c r="E765" s="266"/>
    </row>
    <row r="766" spans="1:5" ht="12.75">
      <c r="A766" t="s">
        <v>180</v>
      </c>
      <c r="B766" t="s">
        <v>335</v>
      </c>
      <c r="C766" t="s">
        <v>324</v>
      </c>
      <c r="D766" s="266"/>
      <c r="E766" s="266"/>
    </row>
    <row r="767" spans="1:5" ht="12.75">
      <c r="A767" t="s">
        <v>180</v>
      </c>
      <c r="B767" t="s">
        <v>335</v>
      </c>
      <c r="C767" t="s">
        <v>325</v>
      </c>
      <c r="D767" s="266"/>
      <c r="E767" s="266"/>
    </row>
    <row r="768" spans="1:5" ht="12.75">
      <c r="A768" t="s">
        <v>180</v>
      </c>
      <c r="B768" t="s">
        <v>336</v>
      </c>
      <c r="C768" t="s">
        <v>317</v>
      </c>
      <c r="D768" s="266"/>
      <c r="E768" s="266"/>
    </row>
    <row r="769" spans="1:5" ht="12.75">
      <c r="A769" t="s">
        <v>180</v>
      </c>
      <c r="B769" t="s">
        <v>336</v>
      </c>
      <c r="C769" t="s">
        <v>318</v>
      </c>
      <c r="D769" s="266"/>
      <c r="E769" s="266"/>
    </row>
    <row r="770" spans="1:5" ht="12.75">
      <c r="A770" t="s">
        <v>180</v>
      </c>
      <c r="B770" t="s">
        <v>336</v>
      </c>
      <c r="C770" t="s">
        <v>319</v>
      </c>
      <c r="D770" s="266"/>
      <c r="E770" s="266"/>
    </row>
    <row r="771" spans="1:5" ht="12.75">
      <c r="A771" t="s">
        <v>180</v>
      </c>
      <c r="B771" t="s">
        <v>336</v>
      </c>
      <c r="C771" t="s">
        <v>320</v>
      </c>
      <c r="D771" s="266"/>
      <c r="E771" s="266"/>
    </row>
    <row r="772" spans="1:5" ht="12.75">
      <c r="A772" t="s">
        <v>180</v>
      </c>
      <c r="B772" t="s">
        <v>336</v>
      </c>
      <c r="C772" t="s">
        <v>321</v>
      </c>
      <c r="D772" s="266"/>
      <c r="E772" s="266"/>
    </row>
    <row r="773" spans="1:5" ht="12.75">
      <c r="A773" t="s">
        <v>180</v>
      </c>
      <c r="B773" t="s">
        <v>336</v>
      </c>
      <c r="C773" t="s">
        <v>322</v>
      </c>
      <c r="D773" s="266"/>
      <c r="E773" s="266"/>
    </row>
    <row r="774" spans="1:5" ht="12.75">
      <c r="A774" t="s">
        <v>180</v>
      </c>
      <c r="B774" t="s">
        <v>336</v>
      </c>
      <c r="C774" t="s">
        <v>323</v>
      </c>
      <c r="D774" s="266"/>
      <c r="E774" s="266"/>
    </row>
    <row r="775" spans="1:5" ht="12.75">
      <c r="A775" t="s">
        <v>180</v>
      </c>
      <c r="B775" t="s">
        <v>336</v>
      </c>
      <c r="C775" t="s">
        <v>324</v>
      </c>
      <c r="D775" s="266"/>
      <c r="E775" s="266"/>
    </row>
    <row r="776" spans="1:5" ht="12.75">
      <c r="A776" t="s">
        <v>180</v>
      </c>
      <c r="B776" t="s">
        <v>336</v>
      </c>
      <c r="C776" t="s">
        <v>325</v>
      </c>
      <c r="D776" s="266"/>
      <c r="E776" s="266"/>
    </row>
    <row r="777" spans="1:4" ht="12.75">
      <c r="A777" t="s">
        <v>372</v>
      </c>
      <c r="B777" t="s">
        <v>335</v>
      </c>
      <c r="C777" t="s">
        <v>317</v>
      </c>
      <c r="D777"/>
    </row>
    <row r="778" spans="1:8" ht="12.75">
      <c r="A778" t="s">
        <v>372</v>
      </c>
      <c r="B778" t="s">
        <v>335</v>
      </c>
      <c r="C778" t="s">
        <v>318</v>
      </c>
      <c r="D778" s="159">
        <v>901000</v>
      </c>
      <c r="E778" s="159">
        <v>657000</v>
      </c>
      <c r="F778" s="159">
        <v>703000</v>
      </c>
      <c r="G778" s="159">
        <v>802000</v>
      </c>
      <c r="H778" s="159">
        <v>834000</v>
      </c>
    </row>
    <row r="779" spans="1:8" ht="12.75">
      <c r="A779" t="s">
        <v>372</v>
      </c>
      <c r="B779" t="s">
        <v>335</v>
      </c>
      <c r="C779" t="s">
        <v>319</v>
      </c>
      <c r="D779" s="159">
        <v>17352000</v>
      </c>
      <c r="E779" s="159">
        <v>28655000</v>
      </c>
      <c r="F779" s="159">
        <v>29324000</v>
      </c>
      <c r="G779" s="159">
        <v>29916000</v>
      </c>
      <c r="H779" s="159">
        <v>30499000</v>
      </c>
    </row>
    <row r="780" spans="1:8" ht="12.75">
      <c r="A780" t="s">
        <v>372</v>
      </c>
      <c r="B780" t="s">
        <v>335</v>
      </c>
      <c r="C780" t="s">
        <v>320</v>
      </c>
      <c r="D780" s="159">
        <v>13643000</v>
      </c>
      <c r="E780" s="159">
        <v>20240000</v>
      </c>
      <c r="F780" s="159">
        <v>22151000</v>
      </c>
      <c r="G780" s="159">
        <v>26849000</v>
      </c>
      <c r="H780" s="159">
        <v>28085000</v>
      </c>
    </row>
    <row r="781" spans="1:8" ht="12.75">
      <c r="A781" t="s">
        <v>372</v>
      </c>
      <c r="B781" t="s">
        <v>335</v>
      </c>
      <c r="C781" t="s">
        <v>321</v>
      </c>
      <c r="D781" s="159">
        <v>14731000</v>
      </c>
      <c r="E781" s="159">
        <v>23831000</v>
      </c>
      <c r="F781" s="159">
        <v>24861000</v>
      </c>
      <c r="G781" s="159">
        <v>26763000</v>
      </c>
      <c r="H781" s="159">
        <v>27520000</v>
      </c>
    </row>
    <row r="782" spans="1:8" ht="12.75">
      <c r="A782" t="s">
        <v>372</v>
      </c>
      <c r="B782" t="s">
        <v>335</v>
      </c>
      <c r="C782" t="s">
        <v>322</v>
      </c>
      <c r="D782" s="159">
        <v>7171000</v>
      </c>
      <c r="E782" s="159">
        <v>6601000</v>
      </c>
      <c r="F782" s="159">
        <v>6923000</v>
      </c>
      <c r="G782" s="159">
        <v>7554000</v>
      </c>
      <c r="H782" s="159">
        <v>7786000</v>
      </c>
    </row>
    <row r="783" spans="1:8" ht="12.75">
      <c r="A783" t="s">
        <v>372</v>
      </c>
      <c r="B783" t="s">
        <v>335</v>
      </c>
      <c r="C783" t="s">
        <v>323</v>
      </c>
      <c r="D783" s="159">
        <v>3040000</v>
      </c>
      <c r="E783" s="159">
        <v>2908000</v>
      </c>
      <c r="F783" s="159">
        <v>3022000</v>
      </c>
      <c r="G783" s="159">
        <v>3218000</v>
      </c>
      <c r="H783" s="159">
        <v>3303000</v>
      </c>
    </row>
    <row r="784" spans="1:8" ht="12.75">
      <c r="A784" t="s">
        <v>372</v>
      </c>
      <c r="B784" t="s">
        <v>335</v>
      </c>
      <c r="C784" t="s">
        <v>324</v>
      </c>
      <c r="D784" s="159">
        <v>5837000</v>
      </c>
      <c r="E784" s="159">
        <v>5613000</v>
      </c>
      <c r="F784" s="159">
        <v>5872000</v>
      </c>
      <c r="G784" s="159">
        <v>6369000</v>
      </c>
      <c r="H784" s="159">
        <v>6557000</v>
      </c>
    </row>
    <row r="785" spans="1:8" ht="12.75">
      <c r="A785" t="s">
        <v>372</v>
      </c>
      <c r="B785" t="s">
        <v>335</v>
      </c>
      <c r="C785" t="s">
        <v>325</v>
      </c>
      <c r="D785" s="159">
        <v>8605000</v>
      </c>
      <c r="E785" s="159">
        <v>18049000</v>
      </c>
      <c r="F785" s="159">
        <v>18865000</v>
      </c>
      <c r="G785" s="159">
        <v>20414000</v>
      </c>
      <c r="H785" s="159">
        <v>21008000</v>
      </c>
    </row>
    <row r="786" spans="1:4" ht="12.75">
      <c r="A786" t="s">
        <v>372</v>
      </c>
      <c r="B786" t="s">
        <v>336</v>
      </c>
      <c r="C786" t="s">
        <v>317</v>
      </c>
      <c r="D786"/>
    </row>
    <row r="787" spans="1:4" ht="12.75">
      <c r="A787" t="s">
        <v>372</v>
      </c>
      <c r="B787" t="s">
        <v>336</v>
      </c>
      <c r="C787" t="s">
        <v>318</v>
      </c>
      <c r="D787"/>
    </row>
    <row r="788" spans="1:4" ht="12.75">
      <c r="A788" t="s">
        <v>372</v>
      </c>
      <c r="B788" t="s">
        <v>336</v>
      </c>
      <c r="C788" t="s">
        <v>319</v>
      </c>
      <c r="D788"/>
    </row>
    <row r="789" spans="1:4" ht="12.75">
      <c r="A789" t="s">
        <v>372</v>
      </c>
      <c r="B789" t="s">
        <v>336</v>
      </c>
      <c r="C789" t="s">
        <v>320</v>
      </c>
      <c r="D789"/>
    </row>
    <row r="790" spans="1:4" ht="12.75">
      <c r="A790" t="s">
        <v>372</v>
      </c>
      <c r="B790" t="s">
        <v>336</v>
      </c>
      <c r="C790" t="s">
        <v>321</v>
      </c>
      <c r="D790"/>
    </row>
    <row r="791" spans="1:4" ht="12.75">
      <c r="A791" t="s">
        <v>372</v>
      </c>
      <c r="B791" t="s">
        <v>336</v>
      </c>
      <c r="C791" t="s">
        <v>322</v>
      </c>
      <c r="D791"/>
    </row>
    <row r="792" spans="1:4" ht="12.75">
      <c r="A792" t="s">
        <v>372</v>
      </c>
      <c r="B792" t="s">
        <v>336</v>
      </c>
      <c r="C792" t="s">
        <v>323</v>
      </c>
      <c r="D792"/>
    </row>
    <row r="793" spans="1:4" ht="12.75">
      <c r="A793" t="s">
        <v>372</v>
      </c>
      <c r="B793" t="s">
        <v>336</v>
      </c>
      <c r="C793" t="s">
        <v>324</v>
      </c>
      <c r="D793"/>
    </row>
    <row r="794" spans="1:4" ht="12.75">
      <c r="A794" t="s">
        <v>372</v>
      </c>
      <c r="B794" t="s">
        <v>336</v>
      </c>
      <c r="C794" t="s">
        <v>325</v>
      </c>
      <c r="D794"/>
    </row>
    <row r="795" spans="1:4" ht="12.75">
      <c r="A795" t="s">
        <v>173</v>
      </c>
      <c r="B795" t="s">
        <v>335</v>
      </c>
      <c r="C795" t="s">
        <v>317</v>
      </c>
      <c r="D795"/>
    </row>
    <row r="796" spans="1:8" ht="12.75">
      <c r="A796" t="s">
        <v>173</v>
      </c>
      <c r="B796" t="s">
        <v>335</v>
      </c>
      <c r="C796" t="s">
        <v>318</v>
      </c>
      <c r="D796" s="159">
        <v>252000</v>
      </c>
      <c r="E796" s="159">
        <v>266000</v>
      </c>
      <c r="F796" s="159">
        <v>281000</v>
      </c>
      <c r="G796" s="159">
        <v>297000</v>
      </c>
      <c r="H796" s="159">
        <v>313000</v>
      </c>
    </row>
    <row r="797" spans="1:8" ht="12.75">
      <c r="A797" t="s">
        <v>173</v>
      </c>
      <c r="B797" t="s">
        <v>335</v>
      </c>
      <c r="C797" t="s">
        <v>319</v>
      </c>
      <c r="D797" s="159">
        <v>23240000</v>
      </c>
      <c r="E797" s="159">
        <v>24530000</v>
      </c>
      <c r="F797" s="159">
        <v>25914000</v>
      </c>
      <c r="G797" s="159">
        <v>27343000</v>
      </c>
      <c r="H797" s="159">
        <v>28865000</v>
      </c>
    </row>
    <row r="798" spans="1:8" ht="12.75">
      <c r="A798" t="s">
        <v>173</v>
      </c>
      <c r="B798" t="s">
        <v>335</v>
      </c>
      <c r="C798" t="s">
        <v>320</v>
      </c>
      <c r="D798" s="159">
        <v>252000</v>
      </c>
      <c r="E798" s="159">
        <v>266000</v>
      </c>
      <c r="F798" s="159">
        <v>281000</v>
      </c>
      <c r="G798" s="159">
        <v>297000</v>
      </c>
      <c r="H798" s="159">
        <v>313000</v>
      </c>
    </row>
    <row r="799" spans="1:8" ht="12.75">
      <c r="A799" t="s">
        <v>173</v>
      </c>
      <c r="B799" t="s">
        <v>335</v>
      </c>
      <c r="C799" t="s">
        <v>321</v>
      </c>
      <c r="D799" s="159">
        <v>4788000</v>
      </c>
      <c r="E799" s="159">
        <v>5054000</v>
      </c>
      <c r="F799" s="159">
        <v>5339000</v>
      </c>
      <c r="G799" s="159">
        <v>5633000</v>
      </c>
      <c r="H799" s="159">
        <v>5947000</v>
      </c>
    </row>
    <row r="800" spans="1:8" ht="12.75">
      <c r="A800" t="s">
        <v>173</v>
      </c>
      <c r="B800" t="s">
        <v>335</v>
      </c>
      <c r="C800" t="s">
        <v>322</v>
      </c>
      <c r="D800" s="159">
        <v>6123000</v>
      </c>
      <c r="E800" s="159">
        <v>6462000</v>
      </c>
      <c r="F800" s="159">
        <v>6825000</v>
      </c>
      <c r="G800" s="159">
        <v>7199000</v>
      </c>
      <c r="H800" s="159">
        <v>7598000</v>
      </c>
    </row>
    <row r="801" spans="1:8" ht="12.75">
      <c r="A801" t="s">
        <v>173</v>
      </c>
      <c r="B801" t="s">
        <v>335</v>
      </c>
      <c r="C801" t="s">
        <v>323</v>
      </c>
      <c r="D801" s="159">
        <v>252000</v>
      </c>
      <c r="E801" s="159">
        <v>266000</v>
      </c>
      <c r="F801" s="159">
        <v>281000</v>
      </c>
      <c r="G801" s="159">
        <v>297000</v>
      </c>
      <c r="H801" s="159">
        <v>313000</v>
      </c>
    </row>
    <row r="802" spans="1:8" ht="12.75">
      <c r="A802" t="s">
        <v>173</v>
      </c>
      <c r="B802" t="s">
        <v>335</v>
      </c>
      <c r="C802" t="s">
        <v>324</v>
      </c>
      <c r="D802" s="159">
        <v>13522000</v>
      </c>
      <c r="E802" s="159">
        <v>14274000</v>
      </c>
      <c r="F802" s="159">
        <v>15078000</v>
      </c>
      <c r="G802" s="159">
        <v>15910000</v>
      </c>
      <c r="H802" s="159">
        <v>16796000</v>
      </c>
    </row>
    <row r="803" spans="1:8" ht="12.75">
      <c r="A803" t="s">
        <v>173</v>
      </c>
      <c r="B803" t="s">
        <v>335</v>
      </c>
      <c r="C803" t="s">
        <v>325</v>
      </c>
      <c r="D803" s="159">
        <v>2001000</v>
      </c>
      <c r="E803" s="159">
        <v>2112000</v>
      </c>
      <c r="F803" s="159">
        <v>2231000</v>
      </c>
      <c r="G803" s="159">
        <v>2354000</v>
      </c>
      <c r="H803" s="159">
        <v>2485000</v>
      </c>
    </row>
    <row r="804" spans="1:4" ht="12.75">
      <c r="A804" t="s">
        <v>173</v>
      </c>
      <c r="B804" t="s">
        <v>336</v>
      </c>
      <c r="C804" t="s">
        <v>317</v>
      </c>
      <c r="D804"/>
    </row>
    <row r="805" spans="1:4" ht="12.75">
      <c r="A805" t="s">
        <v>173</v>
      </c>
      <c r="B805" t="s">
        <v>336</v>
      </c>
      <c r="C805" t="s">
        <v>318</v>
      </c>
      <c r="D805"/>
    </row>
    <row r="806" spans="1:4" ht="12.75">
      <c r="A806" t="s">
        <v>173</v>
      </c>
      <c r="B806" t="s">
        <v>336</v>
      </c>
      <c r="C806" t="s">
        <v>319</v>
      </c>
      <c r="D806"/>
    </row>
    <row r="807" spans="1:4" ht="12.75">
      <c r="A807" t="s">
        <v>173</v>
      </c>
      <c r="B807" t="s">
        <v>336</v>
      </c>
      <c r="C807" t="s">
        <v>320</v>
      </c>
      <c r="D807"/>
    </row>
    <row r="808" spans="1:4" ht="12.75">
      <c r="A808" t="s">
        <v>173</v>
      </c>
      <c r="B808" t="s">
        <v>336</v>
      </c>
      <c r="C808" t="s">
        <v>321</v>
      </c>
      <c r="D808"/>
    </row>
    <row r="809" spans="1:4" ht="12.75">
      <c r="A809" t="s">
        <v>173</v>
      </c>
      <c r="B809" t="s">
        <v>336</v>
      </c>
      <c r="C809" t="s">
        <v>322</v>
      </c>
      <c r="D809"/>
    </row>
    <row r="810" spans="1:4" ht="12.75">
      <c r="A810" t="s">
        <v>173</v>
      </c>
      <c r="B810" t="s">
        <v>336</v>
      </c>
      <c r="C810" t="s">
        <v>323</v>
      </c>
      <c r="D810"/>
    </row>
    <row r="811" spans="1:4" ht="12.75">
      <c r="A811" t="s">
        <v>173</v>
      </c>
      <c r="B811" t="s">
        <v>336</v>
      </c>
      <c r="C811" t="s">
        <v>324</v>
      </c>
      <c r="D811"/>
    </row>
    <row r="812" spans="1:4" ht="12.75">
      <c r="A812" t="s">
        <v>173</v>
      </c>
      <c r="B812" t="s">
        <v>336</v>
      </c>
      <c r="C812" t="s">
        <v>325</v>
      </c>
      <c r="D812"/>
    </row>
    <row r="813" spans="1:4" ht="12.75">
      <c r="A813" t="s">
        <v>373</v>
      </c>
      <c r="B813" t="s">
        <v>335</v>
      </c>
      <c r="C813" t="s">
        <v>317</v>
      </c>
      <c r="D813"/>
    </row>
    <row r="814" spans="1:8" ht="12.75">
      <c r="A814" t="s">
        <v>373</v>
      </c>
      <c r="B814" t="s">
        <v>335</v>
      </c>
      <c r="C814" t="s">
        <v>318</v>
      </c>
      <c r="D814" s="159">
        <v>3887000</v>
      </c>
      <c r="E814" s="159">
        <v>3997000</v>
      </c>
      <c r="F814" s="159">
        <v>4078000</v>
      </c>
      <c r="G814" s="159">
        <v>4465000</v>
      </c>
      <c r="H814" s="159">
        <v>4551000</v>
      </c>
    </row>
    <row r="815" spans="1:4" ht="12.75">
      <c r="A815" t="s">
        <v>373</v>
      </c>
      <c r="B815" t="s">
        <v>335</v>
      </c>
      <c r="C815" t="s">
        <v>319</v>
      </c>
      <c r="D815"/>
    </row>
    <row r="816" spans="1:8" ht="12.75">
      <c r="A816" t="s">
        <v>373</v>
      </c>
      <c r="B816" t="s">
        <v>335</v>
      </c>
      <c r="C816" t="s">
        <v>320</v>
      </c>
      <c r="D816" s="159">
        <v>3428000</v>
      </c>
      <c r="E816" s="159">
        <v>3529000</v>
      </c>
      <c r="F816" s="159">
        <v>3600000</v>
      </c>
      <c r="G816" s="159">
        <v>3614000</v>
      </c>
      <c r="H816" s="159">
        <v>3683000</v>
      </c>
    </row>
    <row r="817" spans="1:4" ht="12.75">
      <c r="A817" t="s">
        <v>373</v>
      </c>
      <c r="B817" t="s">
        <v>335</v>
      </c>
      <c r="C817" t="s">
        <v>321</v>
      </c>
      <c r="D817"/>
    </row>
    <row r="818" spans="1:8" ht="12.75">
      <c r="A818" t="s">
        <v>373</v>
      </c>
      <c r="B818" t="s">
        <v>335</v>
      </c>
      <c r="C818" t="s">
        <v>322</v>
      </c>
      <c r="D818" s="159">
        <v>13360000</v>
      </c>
      <c r="E818" s="159">
        <v>13737000</v>
      </c>
      <c r="F818" s="159">
        <v>14029000</v>
      </c>
      <c r="G818" s="159">
        <v>14038000</v>
      </c>
      <c r="H818" s="159">
        <v>14301000</v>
      </c>
    </row>
    <row r="819" spans="1:8" ht="12.75">
      <c r="A819" t="s">
        <v>373</v>
      </c>
      <c r="B819" t="s">
        <v>335</v>
      </c>
      <c r="C819" t="s">
        <v>323</v>
      </c>
      <c r="D819" s="159">
        <v>5000000</v>
      </c>
      <c r="E819" s="159">
        <v>5141000</v>
      </c>
      <c r="F819" s="159">
        <v>5248000</v>
      </c>
      <c r="G819" s="159">
        <v>5540000</v>
      </c>
      <c r="H819" s="159">
        <v>5643000</v>
      </c>
    </row>
    <row r="820" spans="1:4" ht="12.75">
      <c r="A820" t="s">
        <v>373</v>
      </c>
      <c r="B820" t="s">
        <v>335</v>
      </c>
      <c r="C820" t="s">
        <v>324</v>
      </c>
      <c r="D820"/>
    </row>
    <row r="821" spans="1:8" ht="12.75">
      <c r="A821" t="s">
        <v>373</v>
      </c>
      <c r="B821" t="s">
        <v>335</v>
      </c>
      <c r="C821" t="s">
        <v>325</v>
      </c>
      <c r="D821" s="159">
        <v>13862000</v>
      </c>
      <c r="E821" s="159">
        <v>14624000</v>
      </c>
      <c r="F821" s="159">
        <v>14563000</v>
      </c>
      <c r="G821" s="159">
        <v>13864000</v>
      </c>
      <c r="H821" s="159">
        <v>14122000</v>
      </c>
    </row>
    <row r="822" spans="1:4" ht="12.75">
      <c r="A822" t="s">
        <v>373</v>
      </c>
      <c r="B822" t="s">
        <v>336</v>
      </c>
      <c r="C822" t="s">
        <v>317</v>
      </c>
      <c r="D822"/>
    </row>
    <row r="823" spans="1:4" ht="12.75">
      <c r="A823" t="s">
        <v>373</v>
      </c>
      <c r="B823" t="s">
        <v>336</v>
      </c>
      <c r="C823" t="s">
        <v>318</v>
      </c>
      <c r="D823"/>
    </row>
    <row r="824" spans="1:4" ht="12.75">
      <c r="A824" t="s">
        <v>373</v>
      </c>
      <c r="B824" t="s">
        <v>336</v>
      </c>
      <c r="C824" t="s">
        <v>319</v>
      </c>
      <c r="D824"/>
    </row>
    <row r="825" spans="1:4" ht="12.75">
      <c r="A825" t="s">
        <v>373</v>
      </c>
      <c r="B825" t="s">
        <v>336</v>
      </c>
      <c r="C825" t="s">
        <v>320</v>
      </c>
      <c r="D825"/>
    </row>
    <row r="826" spans="1:4" ht="12.75">
      <c r="A826" t="s">
        <v>373</v>
      </c>
      <c r="B826" t="s">
        <v>336</v>
      </c>
      <c r="C826" t="s">
        <v>321</v>
      </c>
      <c r="D826"/>
    </row>
    <row r="827" spans="1:4" ht="12.75">
      <c r="A827" t="s">
        <v>373</v>
      </c>
      <c r="B827" t="s">
        <v>336</v>
      </c>
      <c r="C827" t="s">
        <v>322</v>
      </c>
      <c r="D827"/>
    </row>
    <row r="828" spans="1:4" ht="12.75">
      <c r="A828" t="s">
        <v>373</v>
      </c>
      <c r="B828" t="s">
        <v>336</v>
      </c>
      <c r="C828" t="s">
        <v>323</v>
      </c>
      <c r="D828"/>
    </row>
    <row r="829" spans="1:4" ht="12.75">
      <c r="A829" t="s">
        <v>373</v>
      </c>
      <c r="B829" t="s">
        <v>336</v>
      </c>
      <c r="C829" t="s">
        <v>324</v>
      </c>
      <c r="D829"/>
    </row>
    <row r="830" spans="1:4" ht="12.75">
      <c r="A830" t="s">
        <v>373</v>
      </c>
      <c r="B830" t="s">
        <v>336</v>
      </c>
      <c r="C830" t="s">
        <v>325</v>
      </c>
      <c r="D830"/>
    </row>
    <row r="831" spans="1:4" ht="12.75">
      <c r="A831" t="s">
        <v>458</v>
      </c>
      <c r="B831" t="s">
        <v>335</v>
      </c>
      <c r="C831" t="s">
        <v>317</v>
      </c>
      <c r="D831"/>
    </row>
    <row r="832" spans="1:4" ht="12.75">
      <c r="A832" t="s">
        <v>458</v>
      </c>
      <c r="B832" t="s">
        <v>335</v>
      </c>
      <c r="C832" t="s">
        <v>318</v>
      </c>
      <c r="D832"/>
    </row>
    <row r="833" spans="1:4" ht="12.75">
      <c r="A833" t="s">
        <v>458</v>
      </c>
      <c r="B833" t="s">
        <v>335</v>
      </c>
      <c r="C833" t="s">
        <v>319</v>
      </c>
      <c r="D833"/>
    </row>
    <row r="834" spans="1:4" ht="12.75">
      <c r="A834" t="s">
        <v>458</v>
      </c>
      <c r="B834" t="s">
        <v>335</v>
      </c>
      <c r="C834" t="s">
        <v>320</v>
      </c>
      <c r="D834"/>
    </row>
    <row r="835" spans="1:4" ht="12.75">
      <c r="A835" t="s">
        <v>458</v>
      </c>
      <c r="B835" t="s">
        <v>335</v>
      </c>
      <c r="C835" t="s">
        <v>321</v>
      </c>
      <c r="D835"/>
    </row>
    <row r="836" spans="1:4" ht="12.75">
      <c r="A836" t="s">
        <v>458</v>
      </c>
      <c r="B836" t="s">
        <v>335</v>
      </c>
      <c r="C836" t="s">
        <v>322</v>
      </c>
      <c r="D836"/>
    </row>
    <row r="837" spans="1:4" ht="12.75">
      <c r="A837" t="s">
        <v>458</v>
      </c>
      <c r="B837" t="s">
        <v>335</v>
      </c>
      <c r="C837" t="s">
        <v>323</v>
      </c>
      <c r="D837"/>
    </row>
    <row r="838" spans="1:4" ht="12.75">
      <c r="A838" t="s">
        <v>458</v>
      </c>
      <c r="B838" t="s">
        <v>335</v>
      </c>
      <c r="C838" t="s">
        <v>324</v>
      </c>
      <c r="D838"/>
    </row>
    <row r="839" spans="1:4" ht="12.75">
      <c r="A839" t="s">
        <v>458</v>
      </c>
      <c r="B839" t="s">
        <v>335</v>
      </c>
      <c r="C839" t="s">
        <v>325</v>
      </c>
      <c r="D839"/>
    </row>
    <row r="840" spans="1:4" ht="12.75">
      <c r="A840" t="s">
        <v>458</v>
      </c>
      <c r="B840" t="s">
        <v>336</v>
      </c>
      <c r="C840" t="s">
        <v>317</v>
      </c>
      <c r="D840"/>
    </row>
    <row r="841" spans="1:4" ht="12.75">
      <c r="A841" t="s">
        <v>458</v>
      </c>
      <c r="B841" t="s">
        <v>336</v>
      </c>
      <c r="C841" t="s">
        <v>318</v>
      </c>
      <c r="D841"/>
    </row>
    <row r="842" spans="1:4" ht="12.75">
      <c r="A842" t="s">
        <v>458</v>
      </c>
      <c r="B842" t="s">
        <v>336</v>
      </c>
      <c r="C842" t="s">
        <v>319</v>
      </c>
      <c r="D842"/>
    </row>
    <row r="843" spans="1:4" ht="12.75">
      <c r="A843" t="s">
        <v>458</v>
      </c>
      <c r="B843" t="s">
        <v>336</v>
      </c>
      <c r="C843" t="s">
        <v>320</v>
      </c>
      <c r="D843"/>
    </row>
    <row r="844" spans="1:4" ht="12.75">
      <c r="A844" t="s">
        <v>458</v>
      </c>
      <c r="B844" t="s">
        <v>336</v>
      </c>
      <c r="C844" t="s">
        <v>321</v>
      </c>
      <c r="D844"/>
    </row>
    <row r="845" spans="1:4" ht="12.75">
      <c r="A845" t="s">
        <v>458</v>
      </c>
      <c r="B845" t="s">
        <v>336</v>
      </c>
      <c r="C845" t="s">
        <v>322</v>
      </c>
      <c r="D845"/>
    </row>
    <row r="846" spans="1:4" ht="12.75">
      <c r="A846" t="s">
        <v>458</v>
      </c>
      <c r="B846" t="s">
        <v>336</v>
      </c>
      <c r="C846" t="s">
        <v>323</v>
      </c>
      <c r="D846"/>
    </row>
    <row r="847" spans="1:4" ht="12.75">
      <c r="A847" t="s">
        <v>458</v>
      </c>
      <c r="B847" t="s">
        <v>336</v>
      </c>
      <c r="C847" t="s">
        <v>324</v>
      </c>
      <c r="D847"/>
    </row>
    <row r="848" spans="1:4" ht="12.75">
      <c r="A848" t="s">
        <v>458</v>
      </c>
      <c r="B848" t="s">
        <v>336</v>
      </c>
      <c r="C848" t="s">
        <v>325</v>
      </c>
      <c r="D848"/>
    </row>
    <row r="849" spans="1:4" ht="12.75">
      <c r="A849" t="s">
        <v>679</v>
      </c>
      <c r="B849" t="s">
        <v>335</v>
      </c>
      <c r="C849" t="s">
        <v>317</v>
      </c>
      <c r="D849"/>
    </row>
    <row r="850" spans="1:4" ht="12.75">
      <c r="A850" t="s">
        <v>679</v>
      </c>
      <c r="B850" t="s">
        <v>335</v>
      </c>
      <c r="C850" t="s">
        <v>318</v>
      </c>
      <c r="D850"/>
    </row>
    <row r="851" spans="1:4" ht="12.75">
      <c r="A851" t="s">
        <v>679</v>
      </c>
      <c r="B851" t="s">
        <v>335</v>
      </c>
      <c r="C851" t="s">
        <v>319</v>
      </c>
      <c r="D851"/>
    </row>
    <row r="852" spans="1:4" ht="12.75">
      <c r="A852" t="s">
        <v>679</v>
      </c>
      <c r="B852" t="s">
        <v>335</v>
      </c>
      <c r="C852" t="s">
        <v>320</v>
      </c>
      <c r="D852"/>
    </row>
    <row r="853" spans="1:4" ht="12.75">
      <c r="A853" t="s">
        <v>679</v>
      </c>
      <c r="B853" t="s">
        <v>335</v>
      </c>
      <c r="C853" t="s">
        <v>321</v>
      </c>
      <c r="D853"/>
    </row>
    <row r="854" spans="1:4" ht="12.75">
      <c r="A854" t="s">
        <v>679</v>
      </c>
      <c r="B854" t="s">
        <v>335</v>
      </c>
      <c r="C854" t="s">
        <v>322</v>
      </c>
      <c r="D854"/>
    </row>
    <row r="855" spans="1:4" ht="12.75">
      <c r="A855" t="s">
        <v>679</v>
      </c>
      <c r="B855" t="s">
        <v>335</v>
      </c>
      <c r="C855" t="s">
        <v>323</v>
      </c>
      <c r="D855"/>
    </row>
    <row r="856" spans="1:4" ht="12.75">
      <c r="A856" t="s">
        <v>679</v>
      </c>
      <c r="B856" t="s">
        <v>335</v>
      </c>
      <c r="C856" t="s">
        <v>324</v>
      </c>
      <c r="D856"/>
    </row>
    <row r="857" spans="1:4" ht="12.75">
      <c r="A857" t="s">
        <v>679</v>
      </c>
      <c r="B857" t="s">
        <v>335</v>
      </c>
      <c r="C857" t="s">
        <v>325</v>
      </c>
      <c r="D857"/>
    </row>
    <row r="858" spans="1:4" ht="12.75">
      <c r="A858" t="s">
        <v>679</v>
      </c>
      <c r="B858" t="s">
        <v>336</v>
      </c>
      <c r="C858" t="s">
        <v>317</v>
      </c>
      <c r="D858"/>
    </row>
    <row r="859" spans="1:4" ht="12.75">
      <c r="A859" t="s">
        <v>679</v>
      </c>
      <c r="B859" t="s">
        <v>336</v>
      </c>
      <c r="C859" t="s">
        <v>318</v>
      </c>
      <c r="D859"/>
    </row>
    <row r="860" spans="1:4" ht="12.75">
      <c r="A860" t="s">
        <v>679</v>
      </c>
      <c r="B860" t="s">
        <v>336</v>
      </c>
      <c r="C860" t="s">
        <v>319</v>
      </c>
      <c r="D860"/>
    </row>
    <row r="861" spans="1:4" ht="12.75">
      <c r="A861" t="s">
        <v>679</v>
      </c>
      <c r="B861" t="s">
        <v>336</v>
      </c>
      <c r="C861" t="s">
        <v>320</v>
      </c>
      <c r="D861"/>
    </row>
    <row r="862" spans="1:4" ht="12.75">
      <c r="A862" t="s">
        <v>679</v>
      </c>
      <c r="B862" t="s">
        <v>336</v>
      </c>
      <c r="C862" t="s">
        <v>321</v>
      </c>
      <c r="D862"/>
    </row>
    <row r="863" spans="1:4" ht="12.75">
      <c r="A863" t="s">
        <v>679</v>
      </c>
      <c r="B863" t="s">
        <v>336</v>
      </c>
      <c r="C863" t="s">
        <v>322</v>
      </c>
      <c r="D863"/>
    </row>
    <row r="864" spans="1:4" ht="12.75">
      <c r="A864" t="s">
        <v>679</v>
      </c>
      <c r="B864" t="s">
        <v>336</v>
      </c>
      <c r="C864" t="s">
        <v>323</v>
      </c>
      <c r="D864"/>
    </row>
    <row r="865" spans="1:4" ht="12.75">
      <c r="A865" t="s">
        <v>679</v>
      </c>
      <c r="B865" t="s">
        <v>336</v>
      </c>
      <c r="C865" t="s">
        <v>324</v>
      </c>
      <c r="D865"/>
    </row>
    <row r="866" spans="1:4" ht="12.75">
      <c r="A866" t="s">
        <v>679</v>
      </c>
      <c r="B866" t="s">
        <v>336</v>
      </c>
      <c r="C866" t="s">
        <v>325</v>
      </c>
      <c r="D866"/>
    </row>
    <row r="867" spans="1:4" ht="12.75">
      <c r="A867" t="s">
        <v>645</v>
      </c>
      <c r="B867" t="s">
        <v>335</v>
      </c>
      <c r="C867" t="s">
        <v>317</v>
      </c>
      <c r="D867"/>
    </row>
    <row r="868" spans="1:4" ht="12.75">
      <c r="A868" t="s">
        <v>645</v>
      </c>
      <c r="B868" t="s">
        <v>335</v>
      </c>
      <c r="C868" t="s">
        <v>318</v>
      </c>
      <c r="D868"/>
    </row>
    <row r="869" spans="1:4" ht="12.75">
      <c r="A869" t="s">
        <v>645</v>
      </c>
      <c r="B869" t="s">
        <v>335</v>
      </c>
      <c r="C869" t="s">
        <v>319</v>
      </c>
      <c r="D869" s="159">
        <v>991000</v>
      </c>
    </row>
    <row r="870" spans="1:5" ht="12.75">
      <c r="A870" t="s">
        <v>645</v>
      </c>
      <c r="B870" t="s">
        <v>335</v>
      </c>
      <c r="C870" t="s">
        <v>320</v>
      </c>
      <c r="D870" s="159">
        <v>243000</v>
      </c>
      <c r="E870" s="159">
        <v>2453000</v>
      </c>
    </row>
    <row r="871" spans="1:5" ht="12.75">
      <c r="A871" t="s">
        <v>645</v>
      </c>
      <c r="B871" t="s">
        <v>335</v>
      </c>
      <c r="C871" t="s">
        <v>321</v>
      </c>
      <c r="D871" s="159">
        <v>500000</v>
      </c>
      <c r="E871" s="159">
        <v>1500000</v>
      </c>
    </row>
    <row r="872" spans="1:5" ht="12.75">
      <c r="A872" t="s">
        <v>645</v>
      </c>
      <c r="B872" t="s">
        <v>335</v>
      </c>
      <c r="C872" t="s">
        <v>322</v>
      </c>
      <c r="D872" s="159">
        <v>631000</v>
      </c>
      <c r="E872" s="159">
        <v>408000</v>
      </c>
    </row>
    <row r="873" spans="1:5" ht="12.75">
      <c r="A873" t="s">
        <v>645</v>
      </c>
      <c r="B873" t="s">
        <v>335</v>
      </c>
      <c r="C873" t="s">
        <v>323</v>
      </c>
      <c r="D873" s="159">
        <v>700000</v>
      </c>
      <c r="E873" s="159">
        <v>659000</v>
      </c>
    </row>
    <row r="874" spans="1:5" ht="12.75">
      <c r="A874" t="s">
        <v>645</v>
      </c>
      <c r="B874" t="s">
        <v>335</v>
      </c>
      <c r="C874" t="s">
        <v>324</v>
      </c>
      <c r="D874" s="159">
        <v>720000</v>
      </c>
      <c r="E874" s="159">
        <v>188000</v>
      </c>
    </row>
    <row r="875" spans="1:5" ht="12.75">
      <c r="A875" t="s">
        <v>645</v>
      </c>
      <c r="B875" t="s">
        <v>335</v>
      </c>
      <c r="C875" t="s">
        <v>325</v>
      </c>
      <c r="D875" s="159">
        <v>215000</v>
      </c>
      <c r="E875" s="159">
        <v>110000</v>
      </c>
    </row>
    <row r="876" spans="1:4" ht="12.75">
      <c r="A876" t="s">
        <v>645</v>
      </c>
      <c r="B876" t="s">
        <v>336</v>
      </c>
      <c r="C876" t="s">
        <v>317</v>
      </c>
      <c r="D876"/>
    </row>
    <row r="877" spans="1:4" ht="12.75">
      <c r="A877" t="s">
        <v>645</v>
      </c>
      <c r="B877" t="s">
        <v>336</v>
      </c>
      <c r="C877" t="s">
        <v>318</v>
      </c>
      <c r="D877"/>
    </row>
    <row r="878" spans="1:4" ht="12.75">
      <c r="A878" t="s">
        <v>645</v>
      </c>
      <c r="B878" t="s">
        <v>336</v>
      </c>
      <c r="C878" t="s">
        <v>319</v>
      </c>
      <c r="D878"/>
    </row>
    <row r="879" spans="1:4" ht="12.75">
      <c r="A879" t="s">
        <v>645</v>
      </c>
      <c r="B879" t="s">
        <v>336</v>
      </c>
      <c r="C879" t="s">
        <v>320</v>
      </c>
      <c r="D879"/>
    </row>
    <row r="880" spans="1:4" ht="12.75">
      <c r="A880" t="s">
        <v>645</v>
      </c>
      <c r="B880" t="s">
        <v>336</v>
      </c>
      <c r="C880" t="s">
        <v>321</v>
      </c>
      <c r="D880"/>
    </row>
    <row r="881" spans="1:4" ht="12.75">
      <c r="A881" t="s">
        <v>645</v>
      </c>
      <c r="B881" t="s">
        <v>336</v>
      </c>
      <c r="C881" t="s">
        <v>322</v>
      </c>
      <c r="D881"/>
    </row>
    <row r="882" spans="1:4" ht="12.75">
      <c r="A882" t="s">
        <v>645</v>
      </c>
      <c r="B882" t="s">
        <v>336</v>
      </c>
      <c r="C882" t="s">
        <v>323</v>
      </c>
      <c r="D882"/>
    </row>
    <row r="883" spans="1:4" ht="12.75">
      <c r="A883" t="s">
        <v>645</v>
      </c>
      <c r="B883" t="s">
        <v>336</v>
      </c>
      <c r="C883" t="s">
        <v>324</v>
      </c>
      <c r="D883"/>
    </row>
    <row r="884" spans="1:4" ht="12.75">
      <c r="A884" t="s">
        <v>645</v>
      </c>
      <c r="B884" t="s">
        <v>336</v>
      </c>
      <c r="C884" t="s">
        <v>325</v>
      </c>
      <c r="D884"/>
    </row>
    <row r="885" spans="1:4" ht="12.75">
      <c r="A885" t="s">
        <v>618</v>
      </c>
      <c r="B885" t="s">
        <v>335</v>
      </c>
      <c r="C885" t="s">
        <v>317</v>
      </c>
      <c r="D885"/>
    </row>
    <row r="886" spans="1:5" ht="12.75">
      <c r="A886" t="s">
        <v>618</v>
      </c>
      <c r="B886" t="s">
        <v>335</v>
      </c>
      <c r="C886" t="s">
        <v>318</v>
      </c>
      <c r="D886" s="159">
        <v>503000</v>
      </c>
      <c r="E886" s="159">
        <v>802000</v>
      </c>
    </row>
    <row r="887" spans="1:5" ht="12.75">
      <c r="A887" t="s">
        <v>618</v>
      </c>
      <c r="B887" t="s">
        <v>335</v>
      </c>
      <c r="C887" t="s">
        <v>319</v>
      </c>
      <c r="D887" s="159">
        <v>37881000</v>
      </c>
      <c r="E887" s="159">
        <v>20692000</v>
      </c>
    </row>
    <row r="888" spans="1:5" ht="12.75">
      <c r="A888" t="s">
        <v>618</v>
      </c>
      <c r="B888" t="s">
        <v>335</v>
      </c>
      <c r="C888" t="s">
        <v>320</v>
      </c>
      <c r="D888" s="159">
        <v>500000</v>
      </c>
      <c r="E888" s="159">
        <v>500000</v>
      </c>
    </row>
    <row r="889" spans="1:5" ht="12.75">
      <c r="A889" t="s">
        <v>618</v>
      </c>
      <c r="B889" t="s">
        <v>335</v>
      </c>
      <c r="C889" t="s">
        <v>321</v>
      </c>
      <c r="D889" s="159">
        <v>10498000</v>
      </c>
      <c r="E889" s="159">
        <v>11662000</v>
      </c>
    </row>
    <row r="890" spans="1:5" ht="12.75">
      <c r="A890" t="s">
        <v>618</v>
      </c>
      <c r="B890" t="s">
        <v>335</v>
      </c>
      <c r="C890" t="s">
        <v>322</v>
      </c>
      <c r="D890" s="159">
        <v>13366000</v>
      </c>
      <c r="E890" s="159">
        <v>10843000</v>
      </c>
    </row>
    <row r="891" spans="1:5" ht="12.75">
      <c r="A891" t="s">
        <v>618</v>
      </c>
      <c r="B891" t="s">
        <v>335</v>
      </c>
      <c r="C891" t="s">
        <v>323</v>
      </c>
      <c r="D891" s="159">
        <v>1797000</v>
      </c>
      <c r="E891" s="159">
        <v>1642000</v>
      </c>
    </row>
    <row r="892" spans="1:5" ht="12.75">
      <c r="A892" t="s">
        <v>618</v>
      </c>
      <c r="B892" t="s">
        <v>335</v>
      </c>
      <c r="C892" t="s">
        <v>324</v>
      </c>
      <c r="D892" s="159">
        <v>22499000</v>
      </c>
      <c r="E892" s="159">
        <v>9668000</v>
      </c>
    </row>
    <row r="893" spans="1:5" ht="12.75">
      <c r="A893" t="s">
        <v>618</v>
      </c>
      <c r="B893" t="s">
        <v>335</v>
      </c>
      <c r="C893" t="s">
        <v>325</v>
      </c>
      <c r="D893" s="159">
        <v>41753000</v>
      </c>
      <c r="E893" s="159">
        <v>35936000</v>
      </c>
    </row>
    <row r="894" spans="1:4" ht="12.75">
      <c r="A894" t="s">
        <v>618</v>
      </c>
      <c r="B894" t="s">
        <v>336</v>
      </c>
      <c r="C894" t="s">
        <v>317</v>
      </c>
      <c r="D894"/>
    </row>
    <row r="895" spans="1:4" ht="12.75">
      <c r="A895" t="s">
        <v>618</v>
      </c>
      <c r="B895" t="s">
        <v>336</v>
      </c>
      <c r="C895" t="s">
        <v>318</v>
      </c>
      <c r="D895"/>
    </row>
    <row r="896" spans="1:4" ht="12.75">
      <c r="A896" t="s">
        <v>618</v>
      </c>
      <c r="B896" t="s">
        <v>336</v>
      </c>
      <c r="C896" t="s">
        <v>319</v>
      </c>
      <c r="D896"/>
    </row>
    <row r="897" spans="1:4" ht="12.75">
      <c r="A897" t="s">
        <v>618</v>
      </c>
      <c r="B897" t="s">
        <v>336</v>
      </c>
      <c r="C897" t="s">
        <v>320</v>
      </c>
      <c r="D897"/>
    </row>
    <row r="898" spans="1:4" ht="12.75">
      <c r="A898" t="s">
        <v>618</v>
      </c>
      <c r="B898" t="s">
        <v>336</v>
      </c>
      <c r="C898" t="s">
        <v>321</v>
      </c>
      <c r="D898"/>
    </row>
    <row r="899" spans="1:4" ht="12.75">
      <c r="A899" t="s">
        <v>618</v>
      </c>
      <c r="B899" t="s">
        <v>336</v>
      </c>
      <c r="C899" t="s">
        <v>322</v>
      </c>
      <c r="D899"/>
    </row>
    <row r="900" spans="1:4" ht="12.75">
      <c r="A900" t="s">
        <v>618</v>
      </c>
      <c r="B900" t="s">
        <v>336</v>
      </c>
      <c r="C900" t="s">
        <v>323</v>
      </c>
      <c r="D900"/>
    </row>
    <row r="901" spans="1:4" ht="12.75">
      <c r="A901" t="s">
        <v>618</v>
      </c>
      <c r="B901" t="s">
        <v>336</v>
      </c>
      <c r="C901" t="s">
        <v>324</v>
      </c>
      <c r="D901"/>
    </row>
    <row r="902" spans="1:4" ht="12.75">
      <c r="A902" t="s">
        <v>618</v>
      </c>
      <c r="B902" t="s">
        <v>336</v>
      </c>
      <c r="C902" t="s">
        <v>325</v>
      </c>
      <c r="D902"/>
    </row>
    <row r="903" spans="1:4" ht="12.75">
      <c r="A903" t="s">
        <v>680</v>
      </c>
      <c r="B903" t="s">
        <v>335</v>
      </c>
      <c r="C903" t="s">
        <v>317</v>
      </c>
      <c r="D903"/>
    </row>
    <row r="904" spans="1:8" ht="12.75">
      <c r="A904" t="s">
        <v>680</v>
      </c>
      <c r="B904" t="s">
        <v>335</v>
      </c>
      <c r="C904" t="s">
        <v>318</v>
      </c>
      <c r="D904" s="159">
        <v>20000</v>
      </c>
      <c r="E904" s="159">
        <v>20000</v>
      </c>
      <c r="F904" s="159">
        <v>21000</v>
      </c>
      <c r="G904" s="159">
        <v>21000</v>
      </c>
      <c r="H904" s="159">
        <v>22000</v>
      </c>
    </row>
    <row r="905" spans="1:8" ht="12.75">
      <c r="A905" t="s">
        <v>680</v>
      </c>
      <c r="B905" t="s">
        <v>335</v>
      </c>
      <c r="C905" t="s">
        <v>319</v>
      </c>
      <c r="D905" s="159">
        <v>170000</v>
      </c>
      <c r="E905" s="159">
        <v>174000</v>
      </c>
      <c r="F905" s="159">
        <v>178000</v>
      </c>
      <c r="G905" s="159">
        <v>183000</v>
      </c>
      <c r="H905" s="159">
        <v>186000</v>
      </c>
    </row>
    <row r="906" spans="1:8" ht="12.75">
      <c r="A906" t="s">
        <v>680</v>
      </c>
      <c r="B906" t="s">
        <v>335</v>
      </c>
      <c r="C906" t="s">
        <v>320</v>
      </c>
      <c r="D906" s="159">
        <v>20000</v>
      </c>
      <c r="E906" s="159">
        <v>20000</v>
      </c>
      <c r="F906" s="159">
        <v>21000</v>
      </c>
      <c r="G906" s="159">
        <v>21000</v>
      </c>
      <c r="H906" s="159">
        <v>22000</v>
      </c>
    </row>
    <row r="907" spans="1:8" ht="12.75">
      <c r="A907" t="s">
        <v>680</v>
      </c>
      <c r="B907" t="s">
        <v>335</v>
      </c>
      <c r="C907" t="s">
        <v>321</v>
      </c>
      <c r="D907" s="159">
        <v>15000</v>
      </c>
      <c r="E907" s="159">
        <v>15000</v>
      </c>
      <c r="F907" s="159">
        <v>16000</v>
      </c>
      <c r="G907" s="159">
        <v>16000</v>
      </c>
      <c r="H907" s="159">
        <v>16000</v>
      </c>
    </row>
    <row r="908" spans="1:8" ht="12.75">
      <c r="A908" t="s">
        <v>680</v>
      </c>
      <c r="B908" t="s">
        <v>335</v>
      </c>
      <c r="C908" t="s">
        <v>322</v>
      </c>
      <c r="D908" s="159">
        <v>50000</v>
      </c>
      <c r="E908" s="159">
        <v>51000</v>
      </c>
      <c r="F908" s="159">
        <v>52000</v>
      </c>
      <c r="G908" s="159">
        <v>54000</v>
      </c>
      <c r="H908" s="159">
        <v>55000</v>
      </c>
    </row>
    <row r="909" spans="1:8" ht="12.75">
      <c r="A909" t="s">
        <v>680</v>
      </c>
      <c r="B909" t="s">
        <v>335</v>
      </c>
      <c r="C909" t="s">
        <v>323</v>
      </c>
      <c r="D909" s="159">
        <v>0</v>
      </c>
      <c r="E909" s="159">
        <v>0</v>
      </c>
      <c r="F909" s="159">
        <v>0</v>
      </c>
      <c r="G909" s="159">
        <v>0</v>
      </c>
      <c r="H909" s="159">
        <v>0</v>
      </c>
    </row>
    <row r="910" spans="1:8" ht="12.75">
      <c r="A910" t="s">
        <v>680</v>
      </c>
      <c r="B910" t="s">
        <v>335</v>
      </c>
      <c r="C910" t="s">
        <v>324</v>
      </c>
      <c r="D910" s="159">
        <v>75000</v>
      </c>
      <c r="E910" s="159">
        <v>78000</v>
      </c>
      <c r="F910" s="159">
        <v>79000</v>
      </c>
      <c r="G910" s="159">
        <v>80000</v>
      </c>
      <c r="H910" s="159">
        <v>82000</v>
      </c>
    </row>
    <row r="911" spans="1:8" ht="12.75">
      <c r="A911" t="s">
        <v>680</v>
      </c>
      <c r="B911" t="s">
        <v>335</v>
      </c>
      <c r="C911" t="s">
        <v>325</v>
      </c>
      <c r="D911" s="159">
        <v>100000</v>
      </c>
      <c r="E911" s="159">
        <v>103000</v>
      </c>
      <c r="F911" s="159">
        <v>105000</v>
      </c>
      <c r="G911" s="159">
        <v>107000</v>
      </c>
      <c r="H911" s="159">
        <v>110000</v>
      </c>
    </row>
    <row r="912" spans="1:4" ht="12.75">
      <c r="A912" t="s">
        <v>680</v>
      </c>
      <c r="B912" t="s">
        <v>336</v>
      </c>
      <c r="C912" t="s">
        <v>317</v>
      </c>
      <c r="D912"/>
    </row>
    <row r="913" spans="1:4" ht="12.75">
      <c r="A913" t="s">
        <v>680</v>
      </c>
      <c r="B913" t="s">
        <v>336</v>
      </c>
      <c r="C913" t="s">
        <v>318</v>
      </c>
      <c r="D913"/>
    </row>
    <row r="914" spans="1:4" ht="12.75">
      <c r="A914" t="s">
        <v>680</v>
      </c>
      <c r="B914" t="s">
        <v>336</v>
      </c>
      <c r="C914" t="s">
        <v>319</v>
      </c>
      <c r="D914"/>
    </row>
    <row r="915" spans="1:4" ht="12.75">
      <c r="A915" t="s">
        <v>680</v>
      </c>
      <c r="B915" t="s">
        <v>336</v>
      </c>
      <c r="C915" t="s">
        <v>320</v>
      </c>
      <c r="D915"/>
    </row>
    <row r="916" spans="1:4" ht="12.75">
      <c r="A916" t="s">
        <v>680</v>
      </c>
      <c r="B916" t="s">
        <v>336</v>
      </c>
      <c r="C916" t="s">
        <v>321</v>
      </c>
      <c r="D916"/>
    </row>
    <row r="917" spans="1:4" ht="12.75">
      <c r="A917" t="s">
        <v>680</v>
      </c>
      <c r="B917" t="s">
        <v>336</v>
      </c>
      <c r="C917" t="s">
        <v>322</v>
      </c>
      <c r="D917"/>
    </row>
    <row r="918" spans="1:4" ht="12.75">
      <c r="A918" t="s">
        <v>680</v>
      </c>
      <c r="B918" t="s">
        <v>336</v>
      </c>
      <c r="C918" t="s">
        <v>323</v>
      </c>
      <c r="D918"/>
    </row>
    <row r="919" spans="1:4" ht="12.75">
      <c r="A919" t="s">
        <v>680</v>
      </c>
      <c r="B919" t="s">
        <v>336</v>
      </c>
      <c r="C919" t="s">
        <v>324</v>
      </c>
      <c r="D919"/>
    </row>
    <row r="920" spans="1:4" ht="12.75">
      <c r="A920" t="s">
        <v>680</v>
      </c>
      <c r="B920" t="s">
        <v>336</v>
      </c>
      <c r="C920" t="s">
        <v>325</v>
      </c>
      <c r="D920"/>
    </row>
    <row r="921" spans="1:4" ht="12.75">
      <c r="A921" t="s">
        <v>608</v>
      </c>
      <c r="B921" t="s">
        <v>335</v>
      </c>
      <c r="C921" t="s">
        <v>317</v>
      </c>
      <c r="D921"/>
    </row>
    <row r="922" spans="1:5" ht="12.75">
      <c r="A922" t="s">
        <v>608</v>
      </c>
      <c r="B922" t="s">
        <v>335</v>
      </c>
      <c r="C922" t="s">
        <v>318</v>
      </c>
      <c r="D922" s="159">
        <v>131000</v>
      </c>
      <c r="E922" s="159">
        <v>141000</v>
      </c>
    </row>
    <row r="923" spans="1:5" ht="12.75">
      <c r="A923" t="s">
        <v>608</v>
      </c>
      <c r="B923" t="s">
        <v>335</v>
      </c>
      <c r="C923" t="s">
        <v>319</v>
      </c>
      <c r="D923" s="159">
        <v>6100000</v>
      </c>
      <c r="E923" s="159">
        <v>6434000</v>
      </c>
    </row>
    <row r="924" spans="1:5" ht="12.75">
      <c r="A924" t="s">
        <v>608</v>
      </c>
      <c r="B924" t="s">
        <v>335</v>
      </c>
      <c r="C924" t="s">
        <v>320</v>
      </c>
      <c r="D924" s="159">
        <v>1140000</v>
      </c>
      <c r="E924" s="159">
        <v>1212000</v>
      </c>
    </row>
    <row r="925" spans="1:5" ht="12.75">
      <c r="A925" t="s">
        <v>608</v>
      </c>
      <c r="B925" t="s">
        <v>335</v>
      </c>
      <c r="C925" t="s">
        <v>321</v>
      </c>
      <c r="D925" s="159">
        <v>5041000</v>
      </c>
      <c r="E925" s="159">
        <v>5361000</v>
      </c>
    </row>
    <row r="926" spans="1:5" ht="12.75">
      <c r="A926" t="s">
        <v>608</v>
      </c>
      <c r="B926" t="s">
        <v>335</v>
      </c>
      <c r="C926" t="s">
        <v>322</v>
      </c>
      <c r="D926" s="159">
        <v>2775000</v>
      </c>
      <c r="E926" s="159">
        <v>2949000</v>
      </c>
    </row>
    <row r="927" spans="1:5" ht="12.75">
      <c r="A927" t="s">
        <v>608</v>
      </c>
      <c r="B927" t="s">
        <v>335</v>
      </c>
      <c r="C927" t="s">
        <v>323</v>
      </c>
      <c r="D927" s="159">
        <v>1262000</v>
      </c>
      <c r="E927" s="159">
        <v>1340000</v>
      </c>
    </row>
    <row r="928" spans="1:5" ht="12.75">
      <c r="A928" t="s">
        <v>608</v>
      </c>
      <c r="B928" t="s">
        <v>335</v>
      </c>
      <c r="C928" t="s">
        <v>324</v>
      </c>
      <c r="D928" s="159">
        <v>4791000</v>
      </c>
      <c r="E928" s="159">
        <v>5094000</v>
      </c>
    </row>
    <row r="929" spans="1:5" ht="12.75">
      <c r="A929" t="s">
        <v>608</v>
      </c>
      <c r="B929" t="s">
        <v>335</v>
      </c>
      <c r="C929" t="s">
        <v>325</v>
      </c>
      <c r="D929" s="159">
        <v>4035000</v>
      </c>
      <c r="E929" s="159">
        <v>4291000</v>
      </c>
    </row>
    <row r="930" spans="1:4" ht="12.75">
      <c r="A930" t="s">
        <v>608</v>
      </c>
      <c r="B930" t="s">
        <v>336</v>
      </c>
      <c r="C930" t="s">
        <v>317</v>
      </c>
      <c r="D930"/>
    </row>
    <row r="931" spans="1:4" ht="12.75">
      <c r="A931" t="s">
        <v>608</v>
      </c>
      <c r="B931" t="s">
        <v>336</v>
      </c>
      <c r="C931" t="s">
        <v>318</v>
      </c>
      <c r="D931"/>
    </row>
    <row r="932" spans="1:4" ht="12.75">
      <c r="A932" t="s">
        <v>608</v>
      </c>
      <c r="B932" t="s">
        <v>336</v>
      </c>
      <c r="C932" t="s">
        <v>319</v>
      </c>
      <c r="D932"/>
    </row>
    <row r="933" spans="1:4" ht="12.75">
      <c r="A933" t="s">
        <v>608</v>
      </c>
      <c r="B933" t="s">
        <v>336</v>
      </c>
      <c r="C933" t="s">
        <v>320</v>
      </c>
      <c r="D933"/>
    </row>
    <row r="934" spans="1:4" ht="12.75">
      <c r="A934" t="s">
        <v>608</v>
      </c>
      <c r="B934" t="s">
        <v>336</v>
      </c>
      <c r="C934" t="s">
        <v>321</v>
      </c>
      <c r="D934"/>
    </row>
    <row r="935" spans="1:4" ht="12.75">
      <c r="A935" t="s">
        <v>608</v>
      </c>
      <c r="B935" t="s">
        <v>336</v>
      </c>
      <c r="C935" t="s">
        <v>322</v>
      </c>
      <c r="D935"/>
    </row>
    <row r="936" spans="1:4" ht="12.75">
      <c r="A936" t="s">
        <v>608</v>
      </c>
      <c r="B936" t="s">
        <v>336</v>
      </c>
      <c r="C936" t="s">
        <v>323</v>
      </c>
      <c r="D936"/>
    </row>
    <row r="937" spans="1:4" ht="12.75">
      <c r="A937" t="s">
        <v>608</v>
      </c>
      <c r="B937" t="s">
        <v>336</v>
      </c>
      <c r="C937" t="s">
        <v>324</v>
      </c>
      <c r="D937"/>
    </row>
    <row r="938" spans="1:4" ht="12.75">
      <c r="A938" t="s">
        <v>608</v>
      </c>
      <c r="B938" t="s">
        <v>336</v>
      </c>
      <c r="C938" t="s">
        <v>325</v>
      </c>
      <c r="D938"/>
    </row>
    <row r="939" spans="1:4" ht="12.75">
      <c r="A939" t="s">
        <v>374</v>
      </c>
      <c r="B939" t="s">
        <v>335</v>
      </c>
      <c r="C939" t="s">
        <v>317</v>
      </c>
      <c r="D939"/>
    </row>
    <row r="940" spans="1:8" ht="12.75">
      <c r="A940" t="s">
        <v>374</v>
      </c>
      <c r="B940" t="s">
        <v>335</v>
      </c>
      <c r="C940" t="s">
        <v>318</v>
      </c>
      <c r="D940" s="159">
        <v>4032000</v>
      </c>
      <c r="E940" s="159">
        <v>4112000</v>
      </c>
      <c r="F940" s="159">
        <v>3913000</v>
      </c>
      <c r="G940" s="159">
        <v>4014000</v>
      </c>
      <c r="H940" s="159">
        <v>4088000</v>
      </c>
    </row>
    <row r="941" spans="1:8" ht="12.75">
      <c r="A941" t="s">
        <v>374</v>
      </c>
      <c r="B941" t="s">
        <v>335</v>
      </c>
      <c r="C941" t="s">
        <v>319</v>
      </c>
      <c r="D941" s="159">
        <v>74660000</v>
      </c>
      <c r="E941" s="159">
        <v>75678000</v>
      </c>
      <c r="F941" s="159">
        <v>79283000</v>
      </c>
      <c r="G941" s="159">
        <v>83979000</v>
      </c>
      <c r="H941" s="159">
        <v>85573000</v>
      </c>
    </row>
    <row r="942" spans="1:8" ht="12.75">
      <c r="A942" t="s">
        <v>374</v>
      </c>
      <c r="B942" t="s">
        <v>335</v>
      </c>
      <c r="C942" t="s">
        <v>320</v>
      </c>
      <c r="D942" s="159">
        <v>4144000</v>
      </c>
      <c r="E942" s="159">
        <v>4247000</v>
      </c>
      <c r="F942" s="159">
        <v>3475000</v>
      </c>
      <c r="G942" s="159">
        <v>3565000</v>
      </c>
      <c r="H942" s="159">
        <v>3636000</v>
      </c>
    </row>
    <row r="943" spans="1:8" ht="12.75">
      <c r="A943" t="s">
        <v>374</v>
      </c>
      <c r="B943" t="s">
        <v>335</v>
      </c>
      <c r="C943" t="s">
        <v>321</v>
      </c>
      <c r="D943" s="159">
        <v>43647000</v>
      </c>
      <c r="E943" s="159">
        <v>44274000</v>
      </c>
      <c r="F943" s="159">
        <v>45683000</v>
      </c>
      <c r="G943" s="159">
        <v>46169000</v>
      </c>
      <c r="H943" s="159">
        <v>47045000</v>
      </c>
    </row>
    <row r="944" spans="1:8" ht="12.75">
      <c r="A944" t="s">
        <v>374</v>
      </c>
      <c r="B944" t="s">
        <v>335</v>
      </c>
      <c r="C944" t="s">
        <v>322</v>
      </c>
      <c r="D944" s="159">
        <v>18031000</v>
      </c>
      <c r="E944" s="159">
        <v>18137000</v>
      </c>
      <c r="F944" s="159">
        <v>19673000</v>
      </c>
      <c r="G944" s="159">
        <v>20195000</v>
      </c>
      <c r="H944" s="159">
        <v>20580000</v>
      </c>
    </row>
    <row r="945" spans="1:8" ht="12.75">
      <c r="A945" t="s">
        <v>374</v>
      </c>
      <c r="B945" t="s">
        <v>335</v>
      </c>
      <c r="C945" t="s">
        <v>323</v>
      </c>
      <c r="D945" s="159">
        <v>7170000</v>
      </c>
      <c r="E945" s="159">
        <v>7340000</v>
      </c>
      <c r="F945" s="159">
        <v>6471000</v>
      </c>
      <c r="G945" s="159">
        <v>6645000</v>
      </c>
      <c r="H945" s="159">
        <v>6771000</v>
      </c>
    </row>
    <row r="946" spans="1:8" ht="12.75">
      <c r="A946" t="s">
        <v>374</v>
      </c>
      <c r="B946" t="s">
        <v>335</v>
      </c>
      <c r="C946" t="s">
        <v>324</v>
      </c>
      <c r="D946" s="159">
        <v>56572000</v>
      </c>
      <c r="E946" s="159">
        <v>57236000</v>
      </c>
      <c r="F946" s="159">
        <v>58179000</v>
      </c>
      <c r="G946" s="159">
        <v>59756000</v>
      </c>
      <c r="H946" s="159">
        <v>60892000</v>
      </c>
    </row>
    <row r="947" spans="1:8" ht="12.75">
      <c r="A947" t="s">
        <v>374</v>
      </c>
      <c r="B947" t="s">
        <v>335</v>
      </c>
      <c r="C947" t="s">
        <v>325</v>
      </c>
      <c r="D947" s="159">
        <v>22496000</v>
      </c>
      <c r="E947" s="159">
        <v>22948000</v>
      </c>
      <c r="F947" s="159">
        <v>22991000</v>
      </c>
      <c r="G947" s="159">
        <v>23603000</v>
      </c>
      <c r="H947" s="159">
        <v>24050000</v>
      </c>
    </row>
    <row r="948" spans="1:4" ht="12.75">
      <c r="A948" t="s">
        <v>374</v>
      </c>
      <c r="B948" t="s">
        <v>336</v>
      </c>
      <c r="C948" t="s">
        <v>317</v>
      </c>
      <c r="D948"/>
    </row>
    <row r="949" spans="1:4" ht="12.75">
      <c r="A949" t="s">
        <v>374</v>
      </c>
      <c r="B949" t="s">
        <v>336</v>
      </c>
      <c r="C949" t="s">
        <v>318</v>
      </c>
      <c r="D949"/>
    </row>
    <row r="950" spans="1:4" ht="12.75">
      <c r="A950" t="s">
        <v>374</v>
      </c>
      <c r="B950" t="s">
        <v>336</v>
      </c>
      <c r="C950" t="s">
        <v>319</v>
      </c>
      <c r="D950"/>
    </row>
    <row r="951" spans="1:4" ht="12.75">
      <c r="A951" t="s">
        <v>374</v>
      </c>
      <c r="B951" t="s">
        <v>336</v>
      </c>
      <c r="C951" t="s">
        <v>320</v>
      </c>
      <c r="D951"/>
    </row>
    <row r="952" spans="1:4" ht="12.75">
      <c r="A952" t="s">
        <v>374</v>
      </c>
      <c r="B952" t="s">
        <v>336</v>
      </c>
      <c r="C952" t="s">
        <v>321</v>
      </c>
      <c r="D952"/>
    </row>
    <row r="953" spans="1:4" ht="12.75">
      <c r="A953" t="s">
        <v>374</v>
      </c>
      <c r="B953" t="s">
        <v>336</v>
      </c>
      <c r="C953" t="s">
        <v>322</v>
      </c>
      <c r="D953"/>
    </row>
    <row r="954" spans="1:4" ht="12.75">
      <c r="A954" t="s">
        <v>374</v>
      </c>
      <c r="B954" t="s">
        <v>336</v>
      </c>
      <c r="C954" t="s">
        <v>323</v>
      </c>
      <c r="D954"/>
    </row>
    <row r="955" spans="1:4" ht="12.75">
      <c r="A955" t="s">
        <v>374</v>
      </c>
      <c r="B955" t="s">
        <v>336</v>
      </c>
      <c r="C955" t="s">
        <v>324</v>
      </c>
      <c r="D955"/>
    </row>
    <row r="956" spans="1:4" ht="12.75">
      <c r="A956" t="s">
        <v>374</v>
      </c>
      <c r="B956" t="s">
        <v>336</v>
      </c>
      <c r="C956" t="s">
        <v>325</v>
      </c>
      <c r="D956"/>
    </row>
    <row r="957" spans="1:4" ht="12.75">
      <c r="A957" t="s">
        <v>375</v>
      </c>
      <c r="B957" t="s">
        <v>335</v>
      </c>
      <c r="C957" t="s">
        <v>317</v>
      </c>
      <c r="D957"/>
    </row>
    <row r="958" spans="1:4" ht="12.75">
      <c r="A958" t="s">
        <v>375</v>
      </c>
      <c r="B958" t="s">
        <v>335</v>
      </c>
      <c r="C958" t="s">
        <v>318</v>
      </c>
      <c r="D958"/>
    </row>
    <row r="959" spans="1:7" ht="12.75">
      <c r="A959" t="s">
        <v>375</v>
      </c>
      <c r="B959" t="s">
        <v>335</v>
      </c>
      <c r="C959" t="s">
        <v>319</v>
      </c>
      <c r="D959" s="159">
        <v>0</v>
      </c>
      <c r="E959" s="159">
        <v>43463000</v>
      </c>
      <c r="F959" s="159">
        <v>23383000</v>
      </c>
      <c r="G959" s="159">
        <v>19200000</v>
      </c>
    </row>
    <row r="960" spans="1:4" ht="12.75">
      <c r="A960" t="s">
        <v>375</v>
      </c>
      <c r="B960" t="s">
        <v>335</v>
      </c>
      <c r="C960" t="s">
        <v>320</v>
      </c>
      <c r="D960"/>
    </row>
    <row r="961" spans="1:4" ht="12.75">
      <c r="A961" t="s">
        <v>375</v>
      </c>
      <c r="B961" t="s">
        <v>335</v>
      </c>
      <c r="C961" t="s">
        <v>321</v>
      </c>
      <c r="D961"/>
    </row>
    <row r="962" spans="1:7" ht="12.75">
      <c r="A962" t="s">
        <v>375</v>
      </c>
      <c r="B962" t="s">
        <v>335</v>
      </c>
      <c r="C962" t="s">
        <v>322</v>
      </c>
      <c r="D962" s="159">
        <v>5575000</v>
      </c>
      <c r="E962" s="159">
        <v>5433000</v>
      </c>
      <c r="F962" s="159">
        <v>2923000</v>
      </c>
      <c r="G962" s="159">
        <v>2400000</v>
      </c>
    </row>
    <row r="963" spans="1:4" ht="12.75">
      <c r="A963" t="s">
        <v>375</v>
      </c>
      <c r="B963" t="s">
        <v>335</v>
      </c>
      <c r="C963" t="s">
        <v>323</v>
      </c>
      <c r="D963"/>
    </row>
    <row r="964" spans="1:7" ht="12.75">
      <c r="A964" t="s">
        <v>375</v>
      </c>
      <c r="B964" t="s">
        <v>335</v>
      </c>
      <c r="C964" t="s">
        <v>324</v>
      </c>
      <c r="D964" s="159">
        <v>12678000</v>
      </c>
      <c r="E964" s="159">
        <v>41652000</v>
      </c>
      <c r="F964" s="159">
        <v>22409000</v>
      </c>
      <c r="G964" s="159">
        <v>18400000</v>
      </c>
    </row>
    <row r="965" spans="1:4" ht="12.75">
      <c r="A965" t="s">
        <v>375</v>
      </c>
      <c r="B965" t="s">
        <v>335</v>
      </c>
      <c r="C965" t="s">
        <v>325</v>
      </c>
      <c r="D965"/>
    </row>
    <row r="966" spans="1:4" ht="12.75">
      <c r="A966" t="s">
        <v>375</v>
      </c>
      <c r="B966" t="s">
        <v>336</v>
      </c>
      <c r="C966" t="s">
        <v>317</v>
      </c>
      <c r="D966"/>
    </row>
    <row r="967" spans="1:4" ht="12.75">
      <c r="A967" t="s">
        <v>375</v>
      </c>
      <c r="B967" t="s">
        <v>336</v>
      </c>
      <c r="C967" t="s">
        <v>318</v>
      </c>
      <c r="D967"/>
    </row>
    <row r="968" spans="1:4" ht="12.75">
      <c r="A968" t="s">
        <v>375</v>
      </c>
      <c r="B968" t="s">
        <v>336</v>
      </c>
      <c r="C968" t="s">
        <v>319</v>
      </c>
      <c r="D968"/>
    </row>
    <row r="969" spans="1:4" ht="12.75">
      <c r="A969" t="s">
        <v>375</v>
      </c>
      <c r="B969" t="s">
        <v>336</v>
      </c>
      <c r="C969" t="s">
        <v>320</v>
      </c>
      <c r="D969"/>
    </row>
    <row r="970" spans="1:4" ht="12.75">
      <c r="A970" t="s">
        <v>375</v>
      </c>
      <c r="B970" t="s">
        <v>336</v>
      </c>
      <c r="C970" t="s">
        <v>321</v>
      </c>
      <c r="D970"/>
    </row>
    <row r="971" spans="1:4" ht="12.75">
      <c r="A971" t="s">
        <v>375</v>
      </c>
      <c r="B971" t="s">
        <v>336</v>
      </c>
      <c r="C971" t="s">
        <v>322</v>
      </c>
      <c r="D971"/>
    </row>
    <row r="972" spans="1:4" ht="12.75">
      <c r="A972" t="s">
        <v>375</v>
      </c>
      <c r="B972" t="s">
        <v>336</v>
      </c>
      <c r="C972" t="s">
        <v>323</v>
      </c>
      <c r="D972"/>
    </row>
    <row r="973" spans="1:4" ht="12.75">
      <c r="A973" t="s">
        <v>375</v>
      </c>
      <c r="B973" t="s">
        <v>336</v>
      </c>
      <c r="C973" t="s">
        <v>324</v>
      </c>
      <c r="D973"/>
    </row>
    <row r="974" spans="1:4" ht="12.75">
      <c r="A974" t="s">
        <v>375</v>
      </c>
      <c r="B974" t="s">
        <v>336</v>
      </c>
      <c r="C974" t="s">
        <v>325</v>
      </c>
      <c r="D974"/>
    </row>
    <row r="975" spans="1:4" ht="12.75">
      <c r="A975" t="s">
        <v>376</v>
      </c>
      <c r="B975" t="s">
        <v>335</v>
      </c>
      <c r="C975" t="s">
        <v>317</v>
      </c>
      <c r="D975"/>
    </row>
    <row r="976" spans="1:4" ht="12.75">
      <c r="A976" t="s">
        <v>376</v>
      </c>
      <c r="B976" t="s">
        <v>335</v>
      </c>
      <c r="C976" t="s">
        <v>318</v>
      </c>
      <c r="D976"/>
    </row>
    <row r="977" spans="1:8" ht="12.75">
      <c r="A977" t="s">
        <v>376</v>
      </c>
      <c r="B977" t="s">
        <v>335</v>
      </c>
      <c r="C977" t="s">
        <v>319</v>
      </c>
      <c r="D977" s="159">
        <v>0</v>
      </c>
      <c r="E977" s="159">
        <v>0</v>
      </c>
      <c r="F977" s="159">
        <v>0</v>
      </c>
      <c r="G977" s="159">
        <v>0</v>
      </c>
      <c r="H977" s="159">
        <v>0</v>
      </c>
    </row>
    <row r="978" spans="1:8" ht="12.75">
      <c r="A978" t="s">
        <v>376</v>
      </c>
      <c r="B978" t="s">
        <v>335</v>
      </c>
      <c r="C978" t="s">
        <v>320</v>
      </c>
      <c r="D978" s="159">
        <v>0</v>
      </c>
      <c r="E978" s="159">
        <v>0</v>
      </c>
      <c r="F978" s="159">
        <v>0</v>
      </c>
      <c r="G978" s="159">
        <v>0</v>
      </c>
      <c r="H978" s="159">
        <v>0</v>
      </c>
    </row>
    <row r="979" spans="1:8" ht="12.75">
      <c r="A979" t="s">
        <v>376</v>
      </c>
      <c r="B979" t="s">
        <v>335</v>
      </c>
      <c r="C979" t="s">
        <v>321</v>
      </c>
      <c r="D979" s="159">
        <v>0</v>
      </c>
      <c r="E979" s="159">
        <v>0</v>
      </c>
      <c r="F979" s="159">
        <v>0</v>
      </c>
      <c r="G979" s="159">
        <v>0</v>
      </c>
      <c r="H979" s="159">
        <v>0</v>
      </c>
    </row>
    <row r="980" spans="1:8" ht="12.75">
      <c r="A980" t="s">
        <v>376</v>
      </c>
      <c r="B980" t="s">
        <v>335</v>
      </c>
      <c r="C980" t="s">
        <v>322</v>
      </c>
      <c r="D980" s="159">
        <v>0</v>
      </c>
      <c r="E980" s="159">
        <v>0</v>
      </c>
      <c r="F980" s="159">
        <v>0</v>
      </c>
      <c r="G980" s="159">
        <v>0</v>
      </c>
      <c r="H980" s="159">
        <v>0</v>
      </c>
    </row>
    <row r="981" spans="1:4" ht="12.75">
      <c r="A981" t="s">
        <v>376</v>
      </c>
      <c r="B981" t="s">
        <v>335</v>
      </c>
      <c r="C981" t="s">
        <v>323</v>
      </c>
      <c r="D981"/>
    </row>
    <row r="982" spans="1:4" ht="12.75">
      <c r="A982" t="s">
        <v>376</v>
      </c>
      <c r="B982" t="s">
        <v>335</v>
      </c>
      <c r="C982" t="s">
        <v>324</v>
      </c>
      <c r="D982"/>
    </row>
    <row r="983" spans="1:8" ht="12.75">
      <c r="A983" t="s">
        <v>376</v>
      </c>
      <c r="B983" t="s">
        <v>335</v>
      </c>
      <c r="C983" t="s">
        <v>325</v>
      </c>
      <c r="D983" s="159">
        <v>0</v>
      </c>
      <c r="E983" s="159">
        <v>0</v>
      </c>
      <c r="F983" s="159">
        <v>0</v>
      </c>
      <c r="G983" s="159">
        <v>0</v>
      </c>
      <c r="H983" s="159">
        <v>0</v>
      </c>
    </row>
    <row r="984" spans="1:4" ht="12.75">
      <c r="A984" t="s">
        <v>376</v>
      </c>
      <c r="B984" t="s">
        <v>336</v>
      </c>
      <c r="C984" t="s">
        <v>317</v>
      </c>
      <c r="D984"/>
    </row>
    <row r="985" spans="1:4" ht="12.75">
      <c r="A985" t="s">
        <v>376</v>
      </c>
      <c r="B985" t="s">
        <v>336</v>
      </c>
      <c r="C985" t="s">
        <v>318</v>
      </c>
      <c r="D985"/>
    </row>
    <row r="986" spans="1:4" ht="12.75">
      <c r="A986" t="s">
        <v>376</v>
      </c>
      <c r="B986" t="s">
        <v>336</v>
      </c>
      <c r="C986" t="s">
        <v>319</v>
      </c>
      <c r="D986"/>
    </row>
    <row r="987" spans="1:4" ht="12.75">
      <c r="A987" t="s">
        <v>376</v>
      </c>
      <c r="B987" t="s">
        <v>336</v>
      </c>
      <c r="C987" t="s">
        <v>320</v>
      </c>
      <c r="D987"/>
    </row>
    <row r="988" spans="1:4" ht="12.75">
      <c r="A988" t="s">
        <v>376</v>
      </c>
      <c r="B988" t="s">
        <v>336</v>
      </c>
      <c r="C988" t="s">
        <v>321</v>
      </c>
      <c r="D988"/>
    </row>
    <row r="989" spans="1:4" ht="12.75">
      <c r="A989" t="s">
        <v>376</v>
      </c>
      <c r="B989" t="s">
        <v>336</v>
      </c>
      <c r="C989" t="s">
        <v>322</v>
      </c>
      <c r="D989"/>
    </row>
    <row r="990" spans="1:4" ht="12.75">
      <c r="A990" t="s">
        <v>376</v>
      </c>
      <c r="B990" t="s">
        <v>336</v>
      </c>
      <c r="C990" t="s">
        <v>323</v>
      </c>
      <c r="D990"/>
    </row>
    <row r="991" spans="1:4" ht="12.75">
      <c r="A991" t="s">
        <v>376</v>
      </c>
      <c r="B991" t="s">
        <v>336</v>
      </c>
      <c r="C991" t="s">
        <v>324</v>
      </c>
      <c r="D991"/>
    </row>
    <row r="992" spans="1:4" ht="12.75">
      <c r="A992" t="s">
        <v>376</v>
      </c>
      <c r="B992" t="s">
        <v>336</v>
      </c>
      <c r="C992" t="s">
        <v>325</v>
      </c>
      <c r="D992"/>
    </row>
    <row r="993" spans="1:4" ht="12.75">
      <c r="A993" t="s">
        <v>632</v>
      </c>
      <c r="B993" t="s">
        <v>335</v>
      </c>
      <c r="C993" t="s">
        <v>317</v>
      </c>
      <c r="D993"/>
    </row>
    <row r="994" spans="1:4" ht="12.75">
      <c r="A994" t="s">
        <v>632</v>
      </c>
      <c r="B994" t="s">
        <v>335</v>
      </c>
      <c r="C994" t="s">
        <v>318</v>
      </c>
      <c r="D994"/>
    </row>
    <row r="995" spans="1:8" ht="12.75">
      <c r="A995" t="s">
        <v>632</v>
      </c>
      <c r="B995" t="s">
        <v>335</v>
      </c>
      <c r="C995" t="s">
        <v>319</v>
      </c>
      <c r="D995" s="159">
        <v>19400000</v>
      </c>
      <c r="E995" s="159">
        <v>27000000</v>
      </c>
      <c r="F995" s="159">
        <v>27000000</v>
      </c>
      <c r="G995" s="159">
        <v>27000000</v>
      </c>
      <c r="H995" s="159">
        <v>27000000</v>
      </c>
    </row>
    <row r="996" spans="1:8" ht="12.75">
      <c r="A996" t="s">
        <v>632</v>
      </c>
      <c r="B996" t="s">
        <v>335</v>
      </c>
      <c r="C996" t="s">
        <v>320</v>
      </c>
      <c r="D996" s="159">
        <v>7000000</v>
      </c>
      <c r="E996" s="159">
        <v>14000000</v>
      </c>
      <c r="F996" s="159">
        <v>14000000</v>
      </c>
      <c r="G996" s="159">
        <v>14000000</v>
      </c>
      <c r="H996" s="159">
        <v>14000000</v>
      </c>
    </row>
    <row r="997" spans="1:8" ht="12.75">
      <c r="A997" t="s">
        <v>632</v>
      </c>
      <c r="B997" t="s">
        <v>335</v>
      </c>
      <c r="C997" t="s">
        <v>321</v>
      </c>
      <c r="D997" s="159">
        <v>57000000</v>
      </c>
      <c r="E997" s="159">
        <v>35000000</v>
      </c>
      <c r="F997" s="159">
        <v>35000000</v>
      </c>
      <c r="G997" s="159">
        <v>35000000</v>
      </c>
      <c r="H997" s="159">
        <v>35000000</v>
      </c>
    </row>
    <row r="998" spans="1:8" ht="12.75">
      <c r="A998" t="s">
        <v>632</v>
      </c>
      <c r="B998" t="s">
        <v>335</v>
      </c>
      <c r="C998" t="s">
        <v>322</v>
      </c>
      <c r="D998" s="159">
        <v>2000000</v>
      </c>
      <c r="E998" s="159">
        <v>3000000</v>
      </c>
      <c r="F998" s="159">
        <v>3000000</v>
      </c>
      <c r="G998" s="159">
        <v>3000000</v>
      </c>
      <c r="H998" s="159">
        <v>3500000</v>
      </c>
    </row>
    <row r="999" spans="1:8" ht="12.75">
      <c r="A999" t="s">
        <v>632</v>
      </c>
      <c r="B999" t="s">
        <v>335</v>
      </c>
      <c r="C999" t="s">
        <v>323</v>
      </c>
      <c r="D999" s="159">
        <v>20000</v>
      </c>
      <c r="E999" s="159">
        <v>500000</v>
      </c>
      <c r="F999" s="159">
        <v>500000</v>
      </c>
      <c r="G999" s="159">
        <v>500000</v>
      </c>
      <c r="H999" s="159">
        <v>500000</v>
      </c>
    </row>
    <row r="1000" spans="1:8" ht="12.75">
      <c r="A1000" t="s">
        <v>632</v>
      </c>
      <c r="B1000" t="s">
        <v>335</v>
      </c>
      <c r="C1000" t="s">
        <v>324</v>
      </c>
      <c r="D1000" s="159">
        <v>520000</v>
      </c>
      <c r="E1000" s="159">
        <v>1040000</v>
      </c>
      <c r="F1000" s="159">
        <v>1540000</v>
      </c>
      <c r="G1000" s="159">
        <v>1540000</v>
      </c>
      <c r="H1000" s="159">
        <v>1040000</v>
      </c>
    </row>
    <row r="1001" spans="1:8" ht="12.75">
      <c r="A1001" t="s">
        <v>632</v>
      </c>
      <c r="B1001" t="s">
        <v>335</v>
      </c>
      <c r="C1001" t="s">
        <v>325</v>
      </c>
      <c r="D1001" s="159">
        <v>1000000</v>
      </c>
      <c r="E1001" s="159">
        <v>9000000</v>
      </c>
      <c r="F1001" s="159">
        <v>8500000</v>
      </c>
      <c r="G1001" s="159">
        <v>8500000</v>
      </c>
      <c r="H1001" s="159">
        <v>8500000</v>
      </c>
    </row>
    <row r="1002" spans="1:4" ht="12.75">
      <c r="A1002" t="s">
        <v>632</v>
      </c>
      <c r="B1002" t="s">
        <v>336</v>
      </c>
      <c r="C1002" t="s">
        <v>317</v>
      </c>
      <c r="D1002"/>
    </row>
    <row r="1003" spans="1:4" ht="12.75">
      <c r="A1003" t="s">
        <v>632</v>
      </c>
      <c r="B1003" t="s">
        <v>336</v>
      </c>
      <c r="C1003" t="s">
        <v>318</v>
      </c>
      <c r="D1003"/>
    </row>
    <row r="1004" spans="1:4" ht="12.75">
      <c r="A1004" t="s">
        <v>632</v>
      </c>
      <c r="B1004" t="s">
        <v>336</v>
      </c>
      <c r="C1004" t="s">
        <v>319</v>
      </c>
      <c r="D1004"/>
    </row>
    <row r="1005" spans="1:4" ht="12.75">
      <c r="A1005" t="s">
        <v>632</v>
      </c>
      <c r="B1005" t="s">
        <v>336</v>
      </c>
      <c r="C1005" t="s">
        <v>320</v>
      </c>
      <c r="D1005"/>
    </row>
    <row r="1006" spans="1:4" ht="12.75">
      <c r="A1006" t="s">
        <v>632</v>
      </c>
      <c r="B1006" t="s">
        <v>336</v>
      </c>
      <c r="C1006" t="s">
        <v>321</v>
      </c>
      <c r="D1006"/>
    </row>
    <row r="1007" spans="1:4" ht="12.75">
      <c r="A1007" t="s">
        <v>632</v>
      </c>
      <c r="B1007" t="s">
        <v>336</v>
      </c>
      <c r="C1007" t="s">
        <v>322</v>
      </c>
      <c r="D1007"/>
    </row>
    <row r="1008" spans="1:4" ht="12.75">
      <c r="A1008" t="s">
        <v>632</v>
      </c>
      <c r="B1008" t="s">
        <v>336</v>
      </c>
      <c r="C1008" t="s">
        <v>323</v>
      </c>
      <c r="D1008"/>
    </row>
    <row r="1009" spans="1:4" ht="12.75">
      <c r="A1009" t="s">
        <v>632</v>
      </c>
      <c r="B1009" t="s">
        <v>336</v>
      </c>
      <c r="C1009" t="s">
        <v>324</v>
      </c>
      <c r="D1009"/>
    </row>
    <row r="1010" spans="1:4" ht="12.75">
      <c r="A1010" t="s">
        <v>632</v>
      </c>
      <c r="B1010" t="s">
        <v>336</v>
      </c>
      <c r="C1010" t="s">
        <v>325</v>
      </c>
      <c r="D1010"/>
    </row>
    <row r="1011" spans="1:4" ht="12.75">
      <c r="A1011" t="s">
        <v>459</v>
      </c>
      <c r="B1011" t="s">
        <v>335</v>
      </c>
      <c r="C1011" t="s">
        <v>317</v>
      </c>
      <c r="D1011"/>
    </row>
    <row r="1012" spans="1:4" ht="12.75">
      <c r="A1012" t="s">
        <v>459</v>
      </c>
      <c r="B1012" t="s">
        <v>335</v>
      </c>
      <c r="C1012" t="s">
        <v>318</v>
      </c>
      <c r="D1012"/>
    </row>
    <row r="1013" spans="1:4" ht="12.75">
      <c r="A1013" t="s">
        <v>459</v>
      </c>
      <c r="B1013" t="s">
        <v>335</v>
      </c>
      <c r="C1013" t="s">
        <v>319</v>
      </c>
      <c r="D1013"/>
    </row>
    <row r="1014" spans="1:4" ht="12.75">
      <c r="A1014" t="s">
        <v>459</v>
      </c>
      <c r="B1014" t="s">
        <v>335</v>
      </c>
      <c r="C1014" t="s">
        <v>320</v>
      </c>
      <c r="D1014"/>
    </row>
    <row r="1015" spans="1:4" ht="12.75">
      <c r="A1015" t="s">
        <v>459</v>
      </c>
      <c r="B1015" t="s">
        <v>335</v>
      </c>
      <c r="C1015" t="s">
        <v>321</v>
      </c>
      <c r="D1015"/>
    </row>
    <row r="1016" spans="1:4" ht="12.75">
      <c r="A1016" t="s">
        <v>459</v>
      </c>
      <c r="B1016" t="s">
        <v>335</v>
      </c>
      <c r="C1016" t="s">
        <v>322</v>
      </c>
      <c r="D1016"/>
    </row>
    <row r="1017" spans="1:4" ht="12.75">
      <c r="A1017" t="s">
        <v>459</v>
      </c>
      <c r="B1017" t="s">
        <v>335</v>
      </c>
      <c r="C1017" t="s">
        <v>323</v>
      </c>
      <c r="D1017"/>
    </row>
    <row r="1018" spans="1:4" ht="12.75">
      <c r="A1018" t="s">
        <v>459</v>
      </c>
      <c r="B1018" t="s">
        <v>335</v>
      </c>
      <c r="C1018" t="s">
        <v>324</v>
      </c>
      <c r="D1018"/>
    </row>
    <row r="1019" spans="1:4" ht="12.75">
      <c r="A1019" t="s">
        <v>459</v>
      </c>
      <c r="B1019" t="s">
        <v>335</v>
      </c>
      <c r="C1019" t="s">
        <v>325</v>
      </c>
      <c r="D1019"/>
    </row>
    <row r="1020" spans="1:4" ht="12.75">
      <c r="A1020" t="s">
        <v>459</v>
      </c>
      <c r="B1020" t="s">
        <v>336</v>
      </c>
      <c r="C1020" t="s">
        <v>317</v>
      </c>
      <c r="D1020"/>
    </row>
    <row r="1021" spans="1:4" ht="12.75">
      <c r="A1021" t="s">
        <v>459</v>
      </c>
      <c r="B1021" t="s">
        <v>336</v>
      </c>
      <c r="C1021" t="s">
        <v>318</v>
      </c>
      <c r="D1021"/>
    </row>
    <row r="1022" spans="1:4" ht="12.75">
      <c r="A1022" t="s">
        <v>459</v>
      </c>
      <c r="B1022" t="s">
        <v>336</v>
      </c>
      <c r="C1022" t="s">
        <v>319</v>
      </c>
      <c r="D1022"/>
    </row>
    <row r="1023" spans="1:4" ht="12.75">
      <c r="A1023" t="s">
        <v>459</v>
      </c>
      <c r="B1023" t="s">
        <v>336</v>
      </c>
      <c r="C1023" t="s">
        <v>320</v>
      </c>
      <c r="D1023"/>
    </row>
    <row r="1024" spans="1:4" ht="12.75">
      <c r="A1024" t="s">
        <v>459</v>
      </c>
      <c r="B1024" t="s">
        <v>336</v>
      </c>
      <c r="C1024" t="s">
        <v>321</v>
      </c>
      <c r="D1024"/>
    </row>
    <row r="1025" spans="1:4" ht="12.75">
      <c r="A1025" t="s">
        <v>459</v>
      </c>
      <c r="B1025" t="s">
        <v>336</v>
      </c>
      <c r="C1025" t="s">
        <v>322</v>
      </c>
      <c r="D1025"/>
    </row>
    <row r="1026" spans="1:4" ht="12.75">
      <c r="A1026" t="s">
        <v>459</v>
      </c>
      <c r="B1026" t="s">
        <v>336</v>
      </c>
      <c r="C1026" t="s">
        <v>323</v>
      </c>
      <c r="D1026"/>
    </row>
    <row r="1027" spans="1:4" ht="12.75">
      <c r="A1027" t="s">
        <v>459</v>
      </c>
      <c r="B1027" t="s">
        <v>336</v>
      </c>
      <c r="C1027" t="s">
        <v>324</v>
      </c>
      <c r="D1027"/>
    </row>
    <row r="1028" spans="1:4" ht="12.75">
      <c r="A1028" t="s">
        <v>459</v>
      </c>
      <c r="B1028" t="s">
        <v>336</v>
      </c>
      <c r="C1028" t="s">
        <v>325</v>
      </c>
      <c r="D1028"/>
    </row>
    <row r="1029" spans="1:4" ht="12.75">
      <c r="A1029" t="s">
        <v>389</v>
      </c>
      <c r="B1029" t="s">
        <v>335</v>
      </c>
      <c r="C1029" t="s">
        <v>317</v>
      </c>
      <c r="D1029"/>
    </row>
    <row r="1030" spans="1:4" ht="12.75">
      <c r="A1030" t="s">
        <v>389</v>
      </c>
      <c r="B1030" t="s">
        <v>335</v>
      </c>
      <c r="C1030" t="s">
        <v>318</v>
      </c>
      <c r="D1030" s="159">
        <v>0</v>
      </c>
    </row>
    <row r="1031" spans="1:4" ht="12.75">
      <c r="A1031" t="s">
        <v>389</v>
      </c>
      <c r="B1031" t="s">
        <v>335</v>
      </c>
      <c r="C1031" t="s">
        <v>319</v>
      </c>
      <c r="D1031" s="159">
        <v>0</v>
      </c>
    </row>
    <row r="1032" spans="1:4" ht="12.75">
      <c r="A1032" t="s">
        <v>389</v>
      </c>
      <c r="B1032" t="s">
        <v>335</v>
      </c>
      <c r="C1032" t="s">
        <v>320</v>
      </c>
      <c r="D1032" s="159">
        <v>0</v>
      </c>
    </row>
    <row r="1033" spans="1:4" ht="12.75">
      <c r="A1033" t="s">
        <v>389</v>
      </c>
      <c r="B1033" t="s">
        <v>335</v>
      </c>
      <c r="C1033" t="s">
        <v>321</v>
      </c>
      <c r="D1033" s="159">
        <v>0</v>
      </c>
    </row>
    <row r="1034" spans="1:4" ht="12.75">
      <c r="A1034" t="s">
        <v>389</v>
      </c>
      <c r="B1034" t="s">
        <v>335</v>
      </c>
      <c r="C1034" t="s">
        <v>322</v>
      </c>
      <c r="D1034" s="159">
        <v>0</v>
      </c>
    </row>
    <row r="1035" spans="1:4" ht="12.75">
      <c r="A1035" t="s">
        <v>389</v>
      </c>
      <c r="B1035" t="s">
        <v>335</v>
      </c>
      <c r="C1035" t="s">
        <v>323</v>
      </c>
      <c r="D1035" s="159">
        <v>0</v>
      </c>
    </row>
    <row r="1036" spans="1:4" ht="12.75">
      <c r="A1036" t="s">
        <v>389</v>
      </c>
      <c r="B1036" t="s">
        <v>335</v>
      </c>
      <c r="C1036" t="s">
        <v>324</v>
      </c>
      <c r="D1036" s="159">
        <v>0</v>
      </c>
    </row>
    <row r="1037" spans="1:4" ht="12.75">
      <c r="A1037" t="s">
        <v>389</v>
      </c>
      <c r="B1037" t="s">
        <v>335</v>
      </c>
      <c r="C1037" t="s">
        <v>325</v>
      </c>
      <c r="D1037" s="159">
        <v>0</v>
      </c>
    </row>
    <row r="1038" spans="1:4" ht="12.75">
      <c r="A1038" t="s">
        <v>389</v>
      </c>
      <c r="B1038" t="s">
        <v>336</v>
      </c>
      <c r="C1038" t="s">
        <v>317</v>
      </c>
      <c r="D1038"/>
    </row>
    <row r="1039" spans="1:4" ht="12.75">
      <c r="A1039" t="s">
        <v>389</v>
      </c>
      <c r="B1039" t="s">
        <v>336</v>
      </c>
      <c r="C1039" t="s">
        <v>318</v>
      </c>
      <c r="D1039"/>
    </row>
    <row r="1040" spans="1:4" ht="12.75">
      <c r="A1040" t="s">
        <v>389</v>
      </c>
      <c r="B1040" t="s">
        <v>336</v>
      </c>
      <c r="C1040" t="s">
        <v>319</v>
      </c>
      <c r="D1040"/>
    </row>
    <row r="1041" spans="1:4" ht="12.75">
      <c r="A1041" t="s">
        <v>389</v>
      </c>
      <c r="B1041" t="s">
        <v>336</v>
      </c>
      <c r="C1041" t="s">
        <v>320</v>
      </c>
      <c r="D1041"/>
    </row>
    <row r="1042" spans="1:4" ht="12.75">
      <c r="A1042" t="s">
        <v>389</v>
      </c>
      <c r="B1042" t="s">
        <v>336</v>
      </c>
      <c r="C1042" t="s">
        <v>321</v>
      </c>
      <c r="D1042"/>
    </row>
    <row r="1043" spans="1:4" ht="12.75">
      <c r="A1043" t="s">
        <v>389</v>
      </c>
      <c r="B1043" t="s">
        <v>336</v>
      </c>
      <c r="C1043" t="s">
        <v>322</v>
      </c>
      <c r="D1043"/>
    </row>
    <row r="1044" spans="1:4" ht="12.75">
      <c r="A1044" t="s">
        <v>389</v>
      </c>
      <c r="B1044" t="s">
        <v>336</v>
      </c>
      <c r="C1044" t="s">
        <v>323</v>
      </c>
      <c r="D1044"/>
    </row>
    <row r="1045" spans="1:4" ht="12.75">
      <c r="A1045" t="s">
        <v>389</v>
      </c>
      <c r="B1045" t="s">
        <v>336</v>
      </c>
      <c r="C1045" t="s">
        <v>324</v>
      </c>
      <c r="D1045"/>
    </row>
    <row r="1046" spans="1:4" ht="12.75">
      <c r="A1046" t="s">
        <v>389</v>
      </c>
      <c r="B1046" t="s">
        <v>336</v>
      </c>
      <c r="C1046" t="s">
        <v>325</v>
      </c>
      <c r="D1046"/>
    </row>
    <row r="1047" spans="1:4" ht="12.75">
      <c r="A1047" t="s">
        <v>181</v>
      </c>
      <c r="B1047" t="s">
        <v>335</v>
      </c>
      <c r="C1047" t="s">
        <v>317</v>
      </c>
      <c r="D1047"/>
    </row>
    <row r="1048" spans="1:4" ht="12.75">
      <c r="A1048" t="s">
        <v>181</v>
      </c>
      <c r="B1048" t="s">
        <v>335</v>
      </c>
      <c r="C1048" t="s">
        <v>318</v>
      </c>
      <c r="D1048"/>
    </row>
    <row r="1049" spans="1:4" ht="12.75">
      <c r="A1049" t="s">
        <v>181</v>
      </c>
      <c r="B1049" t="s">
        <v>335</v>
      </c>
      <c r="C1049" t="s">
        <v>319</v>
      </c>
      <c r="D1049"/>
    </row>
    <row r="1050" spans="1:4" ht="12.75">
      <c r="A1050" t="s">
        <v>181</v>
      </c>
      <c r="B1050" t="s">
        <v>335</v>
      </c>
      <c r="C1050" t="s">
        <v>320</v>
      </c>
      <c r="D1050"/>
    </row>
    <row r="1051" spans="1:4" ht="12.75">
      <c r="A1051" t="s">
        <v>181</v>
      </c>
      <c r="B1051" t="s">
        <v>335</v>
      </c>
      <c r="C1051" t="s">
        <v>321</v>
      </c>
      <c r="D1051"/>
    </row>
    <row r="1052" spans="1:4" ht="12.75">
      <c r="A1052" t="s">
        <v>181</v>
      </c>
      <c r="B1052" t="s">
        <v>335</v>
      </c>
      <c r="C1052" t="s">
        <v>322</v>
      </c>
      <c r="D1052"/>
    </row>
    <row r="1053" spans="1:4" ht="12.75">
      <c r="A1053" t="s">
        <v>181</v>
      </c>
      <c r="B1053" t="s">
        <v>335</v>
      </c>
      <c r="C1053" t="s">
        <v>323</v>
      </c>
      <c r="D1053"/>
    </row>
    <row r="1054" spans="1:4" ht="12.75">
      <c r="A1054" t="s">
        <v>181</v>
      </c>
      <c r="B1054" t="s">
        <v>335</v>
      </c>
      <c r="C1054" t="s">
        <v>324</v>
      </c>
      <c r="D1054"/>
    </row>
    <row r="1055" spans="1:4" ht="12.75">
      <c r="A1055" t="s">
        <v>181</v>
      </c>
      <c r="B1055" t="s">
        <v>335</v>
      </c>
      <c r="C1055" t="s">
        <v>325</v>
      </c>
      <c r="D1055"/>
    </row>
    <row r="1056" spans="1:4" ht="12.75">
      <c r="A1056" t="s">
        <v>181</v>
      </c>
      <c r="B1056" t="s">
        <v>336</v>
      </c>
      <c r="C1056" t="s">
        <v>317</v>
      </c>
      <c r="D1056"/>
    </row>
    <row r="1057" spans="1:4" ht="12.75">
      <c r="A1057" t="s">
        <v>181</v>
      </c>
      <c r="B1057" t="s">
        <v>336</v>
      </c>
      <c r="C1057" t="s">
        <v>318</v>
      </c>
      <c r="D1057"/>
    </row>
    <row r="1058" spans="1:4" ht="12.75">
      <c r="A1058" t="s">
        <v>181</v>
      </c>
      <c r="B1058" t="s">
        <v>336</v>
      </c>
      <c r="C1058" t="s">
        <v>319</v>
      </c>
      <c r="D1058"/>
    </row>
    <row r="1059" spans="1:4" ht="12.75">
      <c r="A1059" t="s">
        <v>181</v>
      </c>
      <c r="B1059" t="s">
        <v>336</v>
      </c>
      <c r="C1059" t="s">
        <v>320</v>
      </c>
      <c r="D1059"/>
    </row>
    <row r="1060" spans="1:4" ht="12.75">
      <c r="A1060" t="s">
        <v>181</v>
      </c>
      <c r="B1060" t="s">
        <v>336</v>
      </c>
      <c r="C1060" t="s">
        <v>321</v>
      </c>
      <c r="D1060"/>
    </row>
    <row r="1061" spans="1:4" ht="12.75">
      <c r="A1061" t="s">
        <v>181</v>
      </c>
      <c r="B1061" t="s">
        <v>336</v>
      </c>
      <c r="C1061" t="s">
        <v>322</v>
      </c>
      <c r="D1061"/>
    </row>
    <row r="1062" spans="1:4" ht="12.75">
      <c r="A1062" t="s">
        <v>181</v>
      </c>
      <c r="B1062" t="s">
        <v>336</v>
      </c>
      <c r="C1062" t="s">
        <v>323</v>
      </c>
      <c r="D1062"/>
    </row>
    <row r="1063" spans="1:4" ht="12.75">
      <c r="A1063" t="s">
        <v>181</v>
      </c>
      <c r="B1063" t="s">
        <v>336</v>
      </c>
      <c r="C1063" t="s">
        <v>324</v>
      </c>
      <c r="D1063"/>
    </row>
    <row r="1064" spans="1:4" ht="12.75">
      <c r="A1064" t="s">
        <v>181</v>
      </c>
      <c r="B1064" t="s">
        <v>336</v>
      </c>
      <c r="C1064" t="s">
        <v>325</v>
      </c>
      <c r="D1064"/>
    </row>
    <row r="1065" spans="1:4" ht="12.75">
      <c r="A1065" t="s">
        <v>390</v>
      </c>
      <c r="B1065" t="s">
        <v>335</v>
      </c>
      <c r="C1065" t="s">
        <v>317</v>
      </c>
      <c r="D1065"/>
    </row>
    <row r="1066" spans="1:5" ht="12.75">
      <c r="A1066" t="s">
        <v>390</v>
      </c>
      <c r="B1066" t="s">
        <v>335</v>
      </c>
      <c r="C1066" t="s">
        <v>318</v>
      </c>
      <c r="D1066" s="159">
        <v>227000</v>
      </c>
      <c r="E1066" s="159">
        <v>247000</v>
      </c>
    </row>
    <row r="1067" spans="1:5" ht="12.75">
      <c r="A1067" t="s">
        <v>390</v>
      </c>
      <c r="B1067" t="s">
        <v>335</v>
      </c>
      <c r="C1067" t="s">
        <v>319</v>
      </c>
      <c r="D1067" s="159">
        <v>5109000</v>
      </c>
      <c r="E1067" s="159">
        <v>5739000</v>
      </c>
    </row>
    <row r="1068" spans="1:5" ht="12.75">
      <c r="A1068" t="s">
        <v>390</v>
      </c>
      <c r="B1068" t="s">
        <v>335</v>
      </c>
      <c r="C1068" t="s">
        <v>320</v>
      </c>
      <c r="D1068" s="159">
        <v>1226000</v>
      </c>
      <c r="E1068" s="159">
        <v>1213000</v>
      </c>
    </row>
    <row r="1069" spans="1:5" ht="12.75">
      <c r="A1069" t="s">
        <v>390</v>
      </c>
      <c r="B1069" t="s">
        <v>335</v>
      </c>
      <c r="C1069" t="s">
        <v>321</v>
      </c>
      <c r="D1069" s="159">
        <v>4849000</v>
      </c>
      <c r="E1069" s="159">
        <v>4564000</v>
      </c>
    </row>
    <row r="1070" spans="1:5" ht="12.75">
      <c r="A1070" t="s">
        <v>390</v>
      </c>
      <c r="B1070" t="s">
        <v>335</v>
      </c>
      <c r="C1070" t="s">
        <v>322</v>
      </c>
      <c r="D1070" s="159">
        <v>2660000</v>
      </c>
      <c r="E1070" s="159">
        <v>2474000</v>
      </c>
    </row>
    <row r="1071" spans="1:5" ht="12.75">
      <c r="A1071" t="s">
        <v>390</v>
      </c>
      <c r="B1071" t="s">
        <v>335</v>
      </c>
      <c r="C1071" t="s">
        <v>323</v>
      </c>
      <c r="D1071" s="159">
        <v>1204000</v>
      </c>
      <c r="E1071" s="159">
        <v>1123000</v>
      </c>
    </row>
    <row r="1072" spans="1:5" ht="12.75">
      <c r="A1072" t="s">
        <v>390</v>
      </c>
      <c r="B1072" t="s">
        <v>335</v>
      </c>
      <c r="C1072" t="s">
        <v>324</v>
      </c>
      <c r="D1072" s="159">
        <v>3911000</v>
      </c>
      <c r="E1072" s="159">
        <v>4268000</v>
      </c>
    </row>
    <row r="1073" spans="1:5" ht="12.75">
      <c r="A1073" t="s">
        <v>390</v>
      </c>
      <c r="B1073" t="s">
        <v>335</v>
      </c>
      <c r="C1073" t="s">
        <v>325</v>
      </c>
      <c r="D1073" s="159">
        <v>3881000</v>
      </c>
      <c r="E1073" s="159">
        <v>3597000</v>
      </c>
    </row>
    <row r="1074" spans="1:4" ht="12.75">
      <c r="A1074" t="s">
        <v>390</v>
      </c>
      <c r="B1074" t="s">
        <v>336</v>
      </c>
      <c r="C1074" t="s">
        <v>317</v>
      </c>
      <c r="D1074"/>
    </row>
    <row r="1075" spans="1:4" ht="12.75">
      <c r="A1075" t="s">
        <v>390</v>
      </c>
      <c r="B1075" t="s">
        <v>336</v>
      </c>
      <c r="C1075" t="s">
        <v>318</v>
      </c>
      <c r="D1075"/>
    </row>
    <row r="1076" spans="1:4" ht="12.75">
      <c r="A1076" t="s">
        <v>390</v>
      </c>
      <c r="B1076" t="s">
        <v>336</v>
      </c>
      <c r="C1076" t="s">
        <v>319</v>
      </c>
      <c r="D1076"/>
    </row>
    <row r="1077" spans="1:4" ht="12.75">
      <c r="A1077" t="s">
        <v>390</v>
      </c>
      <c r="B1077" t="s">
        <v>336</v>
      </c>
      <c r="C1077" t="s">
        <v>320</v>
      </c>
      <c r="D1077"/>
    </row>
    <row r="1078" spans="1:4" ht="12.75">
      <c r="A1078" t="s">
        <v>390</v>
      </c>
      <c r="B1078" t="s">
        <v>336</v>
      </c>
      <c r="C1078" t="s">
        <v>321</v>
      </c>
      <c r="D1078"/>
    </row>
    <row r="1079" spans="1:4" ht="12.75">
      <c r="A1079" t="s">
        <v>390</v>
      </c>
      <c r="B1079" t="s">
        <v>336</v>
      </c>
      <c r="C1079" t="s">
        <v>322</v>
      </c>
      <c r="D1079"/>
    </row>
    <row r="1080" spans="1:4" ht="12.75">
      <c r="A1080" t="s">
        <v>390</v>
      </c>
      <c r="B1080" t="s">
        <v>336</v>
      </c>
      <c r="C1080" t="s">
        <v>323</v>
      </c>
      <c r="D1080"/>
    </row>
    <row r="1081" spans="1:4" ht="12.75">
      <c r="A1081" t="s">
        <v>390</v>
      </c>
      <c r="B1081" t="s">
        <v>336</v>
      </c>
      <c r="C1081" t="s">
        <v>324</v>
      </c>
      <c r="D1081"/>
    </row>
    <row r="1082" spans="1:4" ht="12.75">
      <c r="A1082" t="s">
        <v>390</v>
      </c>
      <c r="B1082" t="s">
        <v>336</v>
      </c>
      <c r="C1082" t="s">
        <v>325</v>
      </c>
      <c r="D1082"/>
    </row>
    <row r="1083" spans="1:4" ht="12.75">
      <c r="A1083" t="s">
        <v>391</v>
      </c>
      <c r="B1083" t="s">
        <v>335</v>
      </c>
      <c r="C1083" t="s">
        <v>317</v>
      </c>
      <c r="D1083"/>
    </row>
    <row r="1084" spans="1:5" ht="12.75">
      <c r="A1084" t="s">
        <v>391</v>
      </c>
      <c r="B1084" t="s">
        <v>335</v>
      </c>
      <c r="C1084" t="s">
        <v>318</v>
      </c>
      <c r="D1084" s="159">
        <v>113000</v>
      </c>
      <c r="E1084" s="159">
        <v>157000</v>
      </c>
    </row>
    <row r="1085" spans="1:5" ht="12.75">
      <c r="A1085" t="s">
        <v>391</v>
      </c>
      <c r="B1085" t="s">
        <v>335</v>
      </c>
      <c r="C1085" t="s">
        <v>319</v>
      </c>
      <c r="D1085" s="159">
        <v>2666000</v>
      </c>
      <c r="E1085" s="159">
        <v>3642000</v>
      </c>
    </row>
    <row r="1086" spans="1:5" ht="12.75">
      <c r="A1086" t="s">
        <v>391</v>
      </c>
      <c r="B1086" t="s">
        <v>335</v>
      </c>
      <c r="C1086" t="s">
        <v>320</v>
      </c>
      <c r="D1086" s="159">
        <v>683000</v>
      </c>
      <c r="E1086" s="159">
        <v>770000</v>
      </c>
    </row>
    <row r="1087" spans="1:5" ht="12.75">
      <c r="A1087" t="s">
        <v>391</v>
      </c>
      <c r="B1087" t="s">
        <v>335</v>
      </c>
      <c r="C1087" t="s">
        <v>321</v>
      </c>
      <c r="D1087" s="159">
        <v>2558000</v>
      </c>
      <c r="E1087" s="159">
        <v>2896000</v>
      </c>
    </row>
    <row r="1088" spans="1:5" ht="12.75">
      <c r="A1088" t="s">
        <v>391</v>
      </c>
      <c r="B1088" t="s">
        <v>335</v>
      </c>
      <c r="C1088" t="s">
        <v>322</v>
      </c>
      <c r="D1088" s="159">
        <v>1387000</v>
      </c>
      <c r="E1088" s="159">
        <v>1570000</v>
      </c>
    </row>
    <row r="1089" spans="1:5" ht="12.75">
      <c r="A1089" t="s">
        <v>391</v>
      </c>
      <c r="B1089" t="s">
        <v>335</v>
      </c>
      <c r="C1089" t="s">
        <v>323</v>
      </c>
      <c r="D1089" s="159">
        <v>614000</v>
      </c>
      <c r="E1089" s="159">
        <v>713000</v>
      </c>
    </row>
    <row r="1090" spans="1:5" ht="12.75">
      <c r="A1090" t="s">
        <v>391</v>
      </c>
      <c r="B1090" t="s">
        <v>335</v>
      </c>
      <c r="C1090" t="s">
        <v>324</v>
      </c>
      <c r="D1090" s="159">
        <v>1995000</v>
      </c>
      <c r="E1090" s="159">
        <v>2708000</v>
      </c>
    </row>
    <row r="1091" spans="1:5" ht="12.75">
      <c r="A1091" t="s">
        <v>391</v>
      </c>
      <c r="B1091" t="s">
        <v>335</v>
      </c>
      <c r="C1091" t="s">
        <v>325</v>
      </c>
      <c r="D1091" s="159">
        <v>2053000</v>
      </c>
      <c r="E1091" s="159">
        <v>2282000</v>
      </c>
    </row>
    <row r="1092" spans="1:4" ht="12.75">
      <c r="A1092" t="s">
        <v>391</v>
      </c>
      <c r="B1092" t="s">
        <v>336</v>
      </c>
      <c r="C1092" t="s">
        <v>317</v>
      </c>
      <c r="D1092"/>
    </row>
    <row r="1093" spans="1:4" ht="12.75">
      <c r="A1093" t="s">
        <v>391</v>
      </c>
      <c r="B1093" t="s">
        <v>336</v>
      </c>
      <c r="C1093" t="s">
        <v>318</v>
      </c>
      <c r="D1093"/>
    </row>
    <row r="1094" spans="1:4" ht="12.75">
      <c r="A1094" t="s">
        <v>391</v>
      </c>
      <c r="B1094" t="s">
        <v>336</v>
      </c>
      <c r="C1094" t="s">
        <v>319</v>
      </c>
      <c r="D1094"/>
    </row>
    <row r="1095" spans="1:4" ht="12.75">
      <c r="A1095" t="s">
        <v>391</v>
      </c>
      <c r="B1095" t="s">
        <v>336</v>
      </c>
      <c r="C1095" t="s">
        <v>320</v>
      </c>
      <c r="D1095"/>
    </row>
    <row r="1096" spans="1:4" ht="12.75">
      <c r="A1096" t="s">
        <v>391</v>
      </c>
      <c r="B1096" t="s">
        <v>336</v>
      </c>
      <c r="C1096" t="s">
        <v>321</v>
      </c>
      <c r="D1096"/>
    </row>
    <row r="1097" spans="1:4" ht="12.75">
      <c r="A1097" t="s">
        <v>391</v>
      </c>
      <c r="B1097" t="s">
        <v>336</v>
      </c>
      <c r="C1097" t="s">
        <v>322</v>
      </c>
      <c r="D1097"/>
    </row>
    <row r="1098" spans="1:4" ht="12.75">
      <c r="A1098" t="s">
        <v>391</v>
      </c>
      <c r="B1098" t="s">
        <v>336</v>
      </c>
      <c r="C1098" t="s">
        <v>323</v>
      </c>
      <c r="D1098"/>
    </row>
    <row r="1099" spans="1:4" ht="12.75">
      <c r="A1099" t="s">
        <v>391</v>
      </c>
      <c r="B1099" t="s">
        <v>336</v>
      </c>
      <c r="C1099" t="s">
        <v>324</v>
      </c>
      <c r="D1099"/>
    </row>
    <row r="1100" spans="1:4" ht="12.75">
      <c r="A1100" t="s">
        <v>391</v>
      </c>
      <c r="B1100" t="s">
        <v>336</v>
      </c>
      <c r="C1100" t="s">
        <v>325</v>
      </c>
      <c r="D1100"/>
    </row>
    <row r="1101" spans="1:4" ht="12.75">
      <c r="A1101" t="s">
        <v>392</v>
      </c>
      <c r="B1101" t="s">
        <v>335</v>
      </c>
      <c r="C1101" t="s">
        <v>317</v>
      </c>
      <c r="D1101"/>
    </row>
    <row r="1102" spans="1:5" ht="12.75">
      <c r="A1102" t="s">
        <v>392</v>
      </c>
      <c r="B1102" t="s">
        <v>335</v>
      </c>
      <c r="C1102" t="s">
        <v>318</v>
      </c>
      <c r="D1102" s="159">
        <v>64000</v>
      </c>
      <c r="E1102" s="159">
        <v>71000</v>
      </c>
    </row>
    <row r="1103" spans="1:5" ht="12.75">
      <c r="A1103" t="s">
        <v>392</v>
      </c>
      <c r="B1103" t="s">
        <v>335</v>
      </c>
      <c r="C1103" t="s">
        <v>319</v>
      </c>
      <c r="D1103" s="159">
        <v>1456000</v>
      </c>
      <c r="E1103" s="159">
        <v>1655000</v>
      </c>
    </row>
    <row r="1104" spans="1:5" ht="12.75">
      <c r="A1104" t="s">
        <v>392</v>
      </c>
      <c r="B1104" t="s">
        <v>335</v>
      </c>
      <c r="C1104" t="s">
        <v>320</v>
      </c>
      <c r="D1104" s="159">
        <v>351000</v>
      </c>
      <c r="E1104" s="159">
        <v>350000</v>
      </c>
    </row>
    <row r="1105" spans="1:5" ht="12.75">
      <c r="A1105" t="s">
        <v>392</v>
      </c>
      <c r="B1105" t="s">
        <v>335</v>
      </c>
      <c r="C1105" t="s">
        <v>321</v>
      </c>
      <c r="D1105" s="159">
        <v>1382000</v>
      </c>
      <c r="E1105" s="159">
        <v>1317000</v>
      </c>
    </row>
    <row r="1106" spans="1:5" ht="12.75">
      <c r="A1106" t="s">
        <v>392</v>
      </c>
      <c r="B1106" t="s">
        <v>335</v>
      </c>
      <c r="C1106" t="s">
        <v>322</v>
      </c>
      <c r="D1106" s="159">
        <v>758000</v>
      </c>
      <c r="E1106" s="159">
        <v>714000</v>
      </c>
    </row>
    <row r="1107" spans="1:5" ht="12.75">
      <c r="A1107" t="s">
        <v>392</v>
      </c>
      <c r="B1107" t="s">
        <v>335</v>
      </c>
      <c r="C1107" t="s">
        <v>323</v>
      </c>
      <c r="D1107" s="159">
        <v>343000</v>
      </c>
      <c r="E1107" s="159">
        <v>324000</v>
      </c>
    </row>
    <row r="1108" spans="1:5" ht="12.75">
      <c r="A1108" t="s">
        <v>392</v>
      </c>
      <c r="B1108" t="s">
        <v>335</v>
      </c>
      <c r="C1108" t="s">
        <v>324</v>
      </c>
      <c r="D1108" s="159">
        <v>1113000</v>
      </c>
      <c r="E1108" s="159">
        <v>1231000</v>
      </c>
    </row>
    <row r="1109" spans="1:5" ht="12.75">
      <c r="A1109" t="s">
        <v>392</v>
      </c>
      <c r="B1109" t="s">
        <v>335</v>
      </c>
      <c r="C1109" t="s">
        <v>325</v>
      </c>
      <c r="D1109" s="159">
        <v>1107000</v>
      </c>
      <c r="E1109" s="159">
        <v>1038000</v>
      </c>
    </row>
    <row r="1110" spans="1:4" ht="12.75">
      <c r="A1110" t="s">
        <v>392</v>
      </c>
      <c r="B1110" t="s">
        <v>336</v>
      </c>
      <c r="C1110" t="s">
        <v>317</v>
      </c>
      <c r="D1110"/>
    </row>
    <row r="1111" spans="1:4" ht="12.75">
      <c r="A1111" t="s">
        <v>392</v>
      </c>
      <c r="B1111" t="s">
        <v>336</v>
      </c>
      <c r="C1111" t="s">
        <v>318</v>
      </c>
      <c r="D1111"/>
    </row>
    <row r="1112" spans="1:4" ht="12.75">
      <c r="A1112" t="s">
        <v>392</v>
      </c>
      <c r="B1112" t="s">
        <v>336</v>
      </c>
      <c r="C1112" t="s">
        <v>319</v>
      </c>
      <c r="D1112"/>
    </row>
    <row r="1113" spans="1:4" ht="12.75">
      <c r="A1113" t="s">
        <v>392</v>
      </c>
      <c r="B1113" t="s">
        <v>336</v>
      </c>
      <c r="C1113" t="s">
        <v>320</v>
      </c>
      <c r="D1113"/>
    </row>
    <row r="1114" spans="1:4" ht="12.75">
      <c r="A1114" t="s">
        <v>392</v>
      </c>
      <c r="B1114" t="s">
        <v>336</v>
      </c>
      <c r="C1114" t="s">
        <v>321</v>
      </c>
      <c r="D1114"/>
    </row>
    <row r="1115" spans="1:4" ht="12.75">
      <c r="A1115" t="s">
        <v>392</v>
      </c>
      <c r="B1115" t="s">
        <v>336</v>
      </c>
      <c r="C1115" t="s">
        <v>322</v>
      </c>
      <c r="D1115"/>
    </row>
    <row r="1116" spans="1:4" ht="12.75">
      <c r="A1116" t="s">
        <v>392</v>
      </c>
      <c r="B1116" t="s">
        <v>336</v>
      </c>
      <c r="C1116" t="s">
        <v>323</v>
      </c>
      <c r="D1116"/>
    </row>
    <row r="1117" spans="1:4" ht="12.75">
      <c r="A1117" t="s">
        <v>392</v>
      </c>
      <c r="B1117" t="s">
        <v>336</v>
      </c>
      <c r="C1117" t="s">
        <v>324</v>
      </c>
      <c r="D1117"/>
    </row>
    <row r="1118" spans="1:4" ht="12.75">
      <c r="A1118" t="s">
        <v>392</v>
      </c>
      <c r="B1118" t="s">
        <v>336</v>
      </c>
      <c r="C1118" t="s">
        <v>325</v>
      </c>
      <c r="D1118"/>
    </row>
    <row r="1119" spans="1:4" ht="12.75">
      <c r="A1119" t="s">
        <v>393</v>
      </c>
      <c r="B1119" t="s">
        <v>335</v>
      </c>
      <c r="C1119" t="s">
        <v>317</v>
      </c>
      <c r="D1119"/>
    </row>
    <row r="1120" spans="1:4" ht="12.75">
      <c r="A1120" t="s">
        <v>393</v>
      </c>
      <c r="B1120" t="s">
        <v>335</v>
      </c>
      <c r="C1120" t="s">
        <v>318</v>
      </c>
      <c r="D1120" s="159">
        <v>-3000</v>
      </c>
    </row>
    <row r="1121" spans="1:5" ht="12.75">
      <c r="A1121" t="s">
        <v>393</v>
      </c>
      <c r="B1121" t="s">
        <v>335</v>
      </c>
      <c r="C1121" t="s">
        <v>319</v>
      </c>
      <c r="D1121" s="159">
        <v>1953000</v>
      </c>
      <c r="E1121" s="159">
        <v>2194000</v>
      </c>
    </row>
    <row r="1122" spans="1:5" ht="12.75">
      <c r="A1122" t="s">
        <v>393</v>
      </c>
      <c r="B1122" t="s">
        <v>335</v>
      </c>
      <c r="C1122" t="s">
        <v>320</v>
      </c>
      <c r="D1122" s="159">
        <v>468000</v>
      </c>
      <c r="E1122" s="159">
        <v>464000</v>
      </c>
    </row>
    <row r="1123" spans="1:5" ht="12.75">
      <c r="A1123" t="s">
        <v>393</v>
      </c>
      <c r="B1123" t="s">
        <v>335</v>
      </c>
      <c r="C1123" t="s">
        <v>321</v>
      </c>
      <c r="D1123" s="159">
        <v>1853000</v>
      </c>
      <c r="E1123" s="159">
        <v>1745000</v>
      </c>
    </row>
    <row r="1124" spans="1:5" ht="12.75">
      <c r="A1124" t="s">
        <v>393</v>
      </c>
      <c r="B1124" t="s">
        <v>335</v>
      </c>
      <c r="C1124" t="s">
        <v>322</v>
      </c>
      <c r="D1124" s="159">
        <v>1017000</v>
      </c>
      <c r="E1124" s="159">
        <v>946000</v>
      </c>
    </row>
    <row r="1125" spans="1:5" ht="12.75">
      <c r="A1125" t="s">
        <v>393</v>
      </c>
      <c r="B1125" t="s">
        <v>335</v>
      </c>
      <c r="C1125" t="s">
        <v>323</v>
      </c>
      <c r="D1125" s="159">
        <v>461000</v>
      </c>
      <c r="E1125" s="159">
        <v>429000</v>
      </c>
    </row>
    <row r="1126" spans="1:5" ht="12.75">
      <c r="A1126" t="s">
        <v>393</v>
      </c>
      <c r="B1126" t="s">
        <v>335</v>
      </c>
      <c r="C1126" t="s">
        <v>324</v>
      </c>
      <c r="D1126" s="159">
        <v>1495000</v>
      </c>
      <c r="E1126" s="159">
        <v>1632000</v>
      </c>
    </row>
    <row r="1127" spans="1:5" ht="12.75">
      <c r="A1127" t="s">
        <v>393</v>
      </c>
      <c r="B1127" t="s">
        <v>335</v>
      </c>
      <c r="C1127" t="s">
        <v>325</v>
      </c>
      <c r="D1127" s="159">
        <v>1484000</v>
      </c>
      <c r="E1127" s="159">
        <v>1375000</v>
      </c>
    </row>
    <row r="1128" spans="1:4" ht="12.75">
      <c r="A1128" t="s">
        <v>393</v>
      </c>
      <c r="B1128" t="s">
        <v>336</v>
      </c>
      <c r="C1128" t="s">
        <v>317</v>
      </c>
      <c r="D1128"/>
    </row>
    <row r="1129" spans="1:4" ht="12.75">
      <c r="A1129" t="s">
        <v>393</v>
      </c>
      <c r="B1129" t="s">
        <v>336</v>
      </c>
      <c r="C1129" t="s">
        <v>318</v>
      </c>
      <c r="D1129"/>
    </row>
    <row r="1130" spans="1:4" ht="12.75">
      <c r="A1130" t="s">
        <v>393</v>
      </c>
      <c r="B1130" t="s">
        <v>336</v>
      </c>
      <c r="C1130" t="s">
        <v>319</v>
      </c>
      <c r="D1130"/>
    </row>
    <row r="1131" spans="1:4" ht="12.75">
      <c r="A1131" t="s">
        <v>393</v>
      </c>
      <c r="B1131" t="s">
        <v>336</v>
      </c>
      <c r="C1131" t="s">
        <v>320</v>
      </c>
      <c r="D1131"/>
    </row>
    <row r="1132" spans="1:4" ht="12.75">
      <c r="A1132" t="s">
        <v>393</v>
      </c>
      <c r="B1132" t="s">
        <v>336</v>
      </c>
      <c r="C1132" t="s">
        <v>321</v>
      </c>
      <c r="D1132"/>
    </row>
    <row r="1133" spans="1:4" ht="12.75">
      <c r="A1133" t="s">
        <v>393</v>
      </c>
      <c r="B1133" t="s">
        <v>336</v>
      </c>
      <c r="C1133" t="s">
        <v>322</v>
      </c>
      <c r="D1133"/>
    </row>
    <row r="1134" spans="1:4" ht="12.75">
      <c r="A1134" t="s">
        <v>393</v>
      </c>
      <c r="B1134" t="s">
        <v>336</v>
      </c>
      <c r="C1134" t="s">
        <v>323</v>
      </c>
      <c r="D1134"/>
    </row>
    <row r="1135" spans="1:4" ht="12.75">
      <c r="A1135" t="s">
        <v>393</v>
      </c>
      <c r="B1135" t="s">
        <v>336</v>
      </c>
      <c r="C1135" t="s">
        <v>324</v>
      </c>
      <c r="D1135"/>
    </row>
    <row r="1136" spans="1:4" ht="12.75">
      <c r="A1136" t="s">
        <v>393</v>
      </c>
      <c r="B1136" t="s">
        <v>336</v>
      </c>
      <c r="C1136" t="s">
        <v>325</v>
      </c>
      <c r="D1136"/>
    </row>
    <row r="1137" spans="1:4" ht="12.75">
      <c r="A1137" t="s">
        <v>394</v>
      </c>
      <c r="B1137" t="s">
        <v>335</v>
      </c>
      <c r="C1137" t="s">
        <v>317</v>
      </c>
      <c r="D1137"/>
    </row>
    <row r="1138" spans="1:4" ht="12.75">
      <c r="A1138" t="s">
        <v>394</v>
      </c>
      <c r="B1138" t="s">
        <v>335</v>
      </c>
      <c r="C1138" t="s">
        <v>318</v>
      </c>
      <c r="D1138" s="159">
        <v>-15000</v>
      </c>
    </row>
    <row r="1139" spans="1:5" ht="12.75">
      <c r="A1139" t="s">
        <v>394</v>
      </c>
      <c r="B1139" t="s">
        <v>335</v>
      </c>
      <c r="C1139" t="s">
        <v>319</v>
      </c>
      <c r="D1139" s="159">
        <v>1019000</v>
      </c>
      <c r="E1139" s="159">
        <v>1392000</v>
      </c>
    </row>
    <row r="1140" spans="1:5" ht="12.75">
      <c r="A1140" t="s">
        <v>394</v>
      </c>
      <c r="B1140" t="s">
        <v>335</v>
      </c>
      <c r="C1140" t="s">
        <v>320</v>
      </c>
      <c r="D1140" s="159">
        <v>262000</v>
      </c>
      <c r="E1140" s="159">
        <v>294000</v>
      </c>
    </row>
    <row r="1141" spans="1:5" ht="12.75">
      <c r="A1141" t="s">
        <v>394</v>
      </c>
      <c r="B1141" t="s">
        <v>335</v>
      </c>
      <c r="C1141" t="s">
        <v>321</v>
      </c>
      <c r="D1141" s="159">
        <v>978000</v>
      </c>
      <c r="E1141" s="159">
        <v>1108000</v>
      </c>
    </row>
    <row r="1142" spans="1:5" ht="12.75">
      <c r="A1142" t="s">
        <v>394</v>
      </c>
      <c r="B1142" t="s">
        <v>335</v>
      </c>
      <c r="C1142" t="s">
        <v>322</v>
      </c>
      <c r="D1142" s="159">
        <v>531000</v>
      </c>
      <c r="E1142" s="159">
        <v>600000</v>
      </c>
    </row>
    <row r="1143" spans="1:5" ht="12.75">
      <c r="A1143" t="s">
        <v>394</v>
      </c>
      <c r="B1143" t="s">
        <v>335</v>
      </c>
      <c r="C1143" t="s">
        <v>323</v>
      </c>
      <c r="D1143" s="159">
        <v>235000</v>
      </c>
      <c r="E1143" s="159">
        <v>273000</v>
      </c>
    </row>
    <row r="1144" spans="1:5" ht="12.75">
      <c r="A1144" t="s">
        <v>394</v>
      </c>
      <c r="B1144" t="s">
        <v>335</v>
      </c>
      <c r="C1144" t="s">
        <v>324</v>
      </c>
      <c r="D1144" s="159">
        <v>763000</v>
      </c>
      <c r="E1144" s="159">
        <v>1036000</v>
      </c>
    </row>
    <row r="1145" spans="1:5" ht="12.75">
      <c r="A1145" t="s">
        <v>394</v>
      </c>
      <c r="B1145" t="s">
        <v>335</v>
      </c>
      <c r="C1145" t="s">
        <v>325</v>
      </c>
      <c r="D1145" s="159">
        <v>785000</v>
      </c>
      <c r="E1145" s="159">
        <v>873000</v>
      </c>
    </row>
    <row r="1146" spans="1:4" ht="12.75">
      <c r="A1146" t="s">
        <v>394</v>
      </c>
      <c r="B1146" t="s">
        <v>336</v>
      </c>
      <c r="C1146" t="s">
        <v>317</v>
      </c>
      <c r="D1146"/>
    </row>
    <row r="1147" spans="1:4" ht="12.75">
      <c r="A1147" t="s">
        <v>394</v>
      </c>
      <c r="B1147" t="s">
        <v>336</v>
      </c>
      <c r="C1147" t="s">
        <v>318</v>
      </c>
      <c r="D1147"/>
    </row>
    <row r="1148" spans="1:4" ht="12.75">
      <c r="A1148" t="s">
        <v>394</v>
      </c>
      <c r="B1148" t="s">
        <v>336</v>
      </c>
      <c r="C1148" t="s">
        <v>319</v>
      </c>
      <c r="D1148"/>
    </row>
    <row r="1149" spans="1:4" ht="12.75">
      <c r="A1149" t="s">
        <v>394</v>
      </c>
      <c r="B1149" t="s">
        <v>336</v>
      </c>
      <c r="C1149" t="s">
        <v>320</v>
      </c>
      <c r="D1149"/>
    </row>
    <row r="1150" spans="1:4" ht="12.75">
      <c r="A1150" t="s">
        <v>394</v>
      </c>
      <c r="B1150" t="s">
        <v>336</v>
      </c>
      <c r="C1150" t="s">
        <v>321</v>
      </c>
      <c r="D1150"/>
    </row>
    <row r="1151" spans="1:4" ht="12.75">
      <c r="A1151" t="s">
        <v>394</v>
      </c>
      <c r="B1151" t="s">
        <v>336</v>
      </c>
      <c r="C1151" t="s">
        <v>322</v>
      </c>
      <c r="D1151"/>
    </row>
    <row r="1152" spans="1:4" ht="12.75">
      <c r="A1152" t="s">
        <v>394</v>
      </c>
      <c r="B1152" t="s">
        <v>336</v>
      </c>
      <c r="C1152" t="s">
        <v>323</v>
      </c>
      <c r="D1152"/>
    </row>
    <row r="1153" spans="1:4" ht="12.75">
      <c r="A1153" t="s">
        <v>394</v>
      </c>
      <c r="B1153" t="s">
        <v>336</v>
      </c>
      <c r="C1153" t="s">
        <v>324</v>
      </c>
      <c r="D1153"/>
    </row>
    <row r="1154" spans="1:4" ht="12.75">
      <c r="A1154" t="s">
        <v>394</v>
      </c>
      <c r="B1154" t="s">
        <v>336</v>
      </c>
      <c r="C1154" t="s">
        <v>325</v>
      </c>
      <c r="D1154"/>
    </row>
    <row r="1155" spans="1:4" ht="12.75">
      <c r="A1155" t="s">
        <v>395</v>
      </c>
      <c r="B1155" t="s">
        <v>335</v>
      </c>
      <c r="C1155" t="s">
        <v>317</v>
      </c>
      <c r="D1155"/>
    </row>
    <row r="1156" spans="1:4" ht="12.75">
      <c r="A1156" t="s">
        <v>395</v>
      </c>
      <c r="B1156" t="s">
        <v>335</v>
      </c>
      <c r="C1156" t="s">
        <v>318</v>
      </c>
      <c r="D1156" s="159">
        <v>-3000</v>
      </c>
    </row>
    <row r="1157" spans="1:5" ht="12.75">
      <c r="A1157" t="s">
        <v>395</v>
      </c>
      <c r="B1157" t="s">
        <v>335</v>
      </c>
      <c r="C1157" t="s">
        <v>319</v>
      </c>
      <c r="D1157" s="159">
        <v>556000</v>
      </c>
      <c r="E1157" s="159">
        <v>633000</v>
      </c>
    </row>
    <row r="1158" spans="1:5" ht="12.75">
      <c r="A1158" t="s">
        <v>395</v>
      </c>
      <c r="B1158" t="s">
        <v>335</v>
      </c>
      <c r="C1158" t="s">
        <v>320</v>
      </c>
      <c r="D1158" s="159">
        <v>134000</v>
      </c>
      <c r="E1158" s="159">
        <v>134000</v>
      </c>
    </row>
    <row r="1159" spans="1:5" ht="12.75">
      <c r="A1159" t="s">
        <v>395</v>
      </c>
      <c r="B1159" t="s">
        <v>335</v>
      </c>
      <c r="C1159" t="s">
        <v>321</v>
      </c>
      <c r="D1159" s="159">
        <v>529000</v>
      </c>
      <c r="E1159" s="159">
        <v>503000</v>
      </c>
    </row>
    <row r="1160" spans="1:5" ht="12.75">
      <c r="A1160" t="s">
        <v>395</v>
      </c>
      <c r="B1160" t="s">
        <v>335</v>
      </c>
      <c r="C1160" t="s">
        <v>322</v>
      </c>
      <c r="D1160" s="159">
        <v>290000</v>
      </c>
      <c r="E1160" s="159">
        <v>273000</v>
      </c>
    </row>
    <row r="1161" spans="1:5" ht="12.75">
      <c r="A1161" t="s">
        <v>395</v>
      </c>
      <c r="B1161" t="s">
        <v>335</v>
      </c>
      <c r="C1161" t="s">
        <v>323</v>
      </c>
      <c r="D1161" s="159">
        <v>131000</v>
      </c>
      <c r="E1161" s="159">
        <v>123000</v>
      </c>
    </row>
    <row r="1162" spans="1:5" ht="12.75">
      <c r="A1162" t="s">
        <v>395</v>
      </c>
      <c r="B1162" t="s">
        <v>335</v>
      </c>
      <c r="C1162" t="s">
        <v>324</v>
      </c>
      <c r="D1162" s="159">
        <v>426000</v>
      </c>
      <c r="E1162" s="159">
        <v>471000</v>
      </c>
    </row>
    <row r="1163" spans="1:5" ht="12.75">
      <c r="A1163" t="s">
        <v>395</v>
      </c>
      <c r="B1163" t="s">
        <v>335</v>
      </c>
      <c r="C1163" t="s">
        <v>325</v>
      </c>
      <c r="D1163" s="159">
        <v>423000</v>
      </c>
      <c r="E1163" s="159">
        <v>397000</v>
      </c>
    </row>
    <row r="1164" spans="1:4" ht="12.75">
      <c r="A1164" t="s">
        <v>395</v>
      </c>
      <c r="B1164" t="s">
        <v>336</v>
      </c>
      <c r="C1164" t="s">
        <v>317</v>
      </c>
      <c r="D1164"/>
    </row>
    <row r="1165" spans="1:4" ht="12.75">
      <c r="A1165" t="s">
        <v>395</v>
      </c>
      <c r="B1165" t="s">
        <v>336</v>
      </c>
      <c r="C1165" t="s">
        <v>318</v>
      </c>
      <c r="D1165"/>
    </row>
    <row r="1166" spans="1:4" ht="12.75">
      <c r="A1166" t="s">
        <v>395</v>
      </c>
      <c r="B1166" t="s">
        <v>336</v>
      </c>
      <c r="C1166" t="s">
        <v>319</v>
      </c>
      <c r="D1166"/>
    </row>
    <row r="1167" spans="1:4" ht="12.75">
      <c r="A1167" t="s">
        <v>395</v>
      </c>
      <c r="B1167" t="s">
        <v>336</v>
      </c>
      <c r="C1167" t="s">
        <v>320</v>
      </c>
      <c r="D1167"/>
    </row>
    <row r="1168" spans="1:4" ht="12.75">
      <c r="A1168" t="s">
        <v>395</v>
      </c>
      <c r="B1168" t="s">
        <v>336</v>
      </c>
      <c r="C1168" t="s">
        <v>321</v>
      </c>
      <c r="D1168"/>
    </row>
    <row r="1169" spans="1:4" ht="12.75">
      <c r="A1169" t="s">
        <v>395</v>
      </c>
      <c r="B1169" t="s">
        <v>336</v>
      </c>
      <c r="C1169" t="s">
        <v>322</v>
      </c>
      <c r="D1169"/>
    </row>
    <row r="1170" spans="1:4" ht="12.75">
      <c r="A1170" t="s">
        <v>395</v>
      </c>
      <c r="B1170" t="s">
        <v>336</v>
      </c>
      <c r="C1170" t="s">
        <v>323</v>
      </c>
      <c r="D1170"/>
    </row>
    <row r="1171" spans="1:4" ht="12.75">
      <c r="A1171" t="s">
        <v>395</v>
      </c>
      <c r="B1171" t="s">
        <v>336</v>
      </c>
      <c r="C1171" t="s">
        <v>324</v>
      </c>
      <c r="D1171"/>
    </row>
    <row r="1172" spans="1:4" ht="12.75">
      <c r="A1172" t="s">
        <v>395</v>
      </c>
      <c r="B1172" t="s">
        <v>336</v>
      </c>
      <c r="C1172" t="s">
        <v>325</v>
      </c>
      <c r="D1172"/>
    </row>
    <row r="1173" spans="1:4" ht="12.75">
      <c r="A1173" t="s">
        <v>396</v>
      </c>
      <c r="B1173" t="s">
        <v>335</v>
      </c>
      <c r="C1173" t="s">
        <v>317</v>
      </c>
      <c r="D1173"/>
    </row>
    <row r="1174" spans="1:4" ht="12.75">
      <c r="A1174" t="s">
        <v>396</v>
      </c>
      <c r="B1174" t="s">
        <v>335</v>
      </c>
      <c r="C1174" t="s">
        <v>318</v>
      </c>
      <c r="D1174" s="159">
        <v>0</v>
      </c>
    </row>
    <row r="1175" spans="1:4" ht="12.75">
      <c r="A1175" t="s">
        <v>396</v>
      </c>
      <c r="B1175" t="s">
        <v>335</v>
      </c>
      <c r="C1175" t="s">
        <v>319</v>
      </c>
      <c r="D1175" s="159">
        <v>0</v>
      </c>
    </row>
    <row r="1176" spans="1:4" ht="12.75">
      <c r="A1176" t="s">
        <v>396</v>
      </c>
      <c r="B1176" t="s">
        <v>335</v>
      </c>
      <c r="C1176" t="s">
        <v>320</v>
      </c>
      <c r="D1176" s="159">
        <v>0</v>
      </c>
    </row>
    <row r="1177" spans="1:4" ht="12.75">
      <c r="A1177" t="s">
        <v>396</v>
      </c>
      <c r="B1177" t="s">
        <v>335</v>
      </c>
      <c r="C1177" t="s">
        <v>321</v>
      </c>
      <c r="D1177" s="159">
        <v>0</v>
      </c>
    </row>
    <row r="1178" spans="1:4" ht="12.75">
      <c r="A1178" t="s">
        <v>396</v>
      </c>
      <c r="B1178" t="s">
        <v>335</v>
      </c>
      <c r="C1178" t="s">
        <v>322</v>
      </c>
      <c r="D1178" s="159">
        <v>0</v>
      </c>
    </row>
    <row r="1179" spans="1:4" ht="12.75">
      <c r="A1179" t="s">
        <v>396</v>
      </c>
      <c r="B1179" t="s">
        <v>335</v>
      </c>
      <c r="C1179" t="s">
        <v>323</v>
      </c>
      <c r="D1179" s="159">
        <v>0</v>
      </c>
    </row>
    <row r="1180" spans="1:4" ht="12.75">
      <c r="A1180" t="s">
        <v>396</v>
      </c>
      <c r="B1180" t="s">
        <v>335</v>
      </c>
      <c r="C1180" t="s">
        <v>324</v>
      </c>
      <c r="D1180" s="159">
        <v>0</v>
      </c>
    </row>
    <row r="1181" spans="1:4" ht="12.75">
      <c r="A1181" t="s">
        <v>396</v>
      </c>
      <c r="B1181" t="s">
        <v>335</v>
      </c>
      <c r="C1181" t="s">
        <v>325</v>
      </c>
      <c r="D1181" s="159">
        <v>0</v>
      </c>
    </row>
    <row r="1182" spans="1:4" ht="12.75">
      <c r="A1182" t="s">
        <v>396</v>
      </c>
      <c r="B1182" t="s">
        <v>336</v>
      </c>
      <c r="C1182" t="s">
        <v>317</v>
      </c>
      <c r="D1182"/>
    </row>
    <row r="1183" spans="1:4" ht="12.75">
      <c r="A1183" t="s">
        <v>396</v>
      </c>
      <c r="B1183" t="s">
        <v>336</v>
      </c>
      <c r="C1183" t="s">
        <v>318</v>
      </c>
      <c r="D1183"/>
    </row>
    <row r="1184" spans="1:4" ht="12.75">
      <c r="A1184" t="s">
        <v>396</v>
      </c>
      <c r="B1184" t="s">
        <v>336</v>
      </c>
      <c r="C1184" t="s">
        <v>319</v>
      </c>
      <c r="D1184"/>
    </row>
    <row r="1185" spans="1:4" ht="12.75">
      <c r="A1185" t="s">
        <v>396</v>
      </c>
      <c r="B1185" t="s">
        <v>336</v>
      </c>
      <c r="C1185" t="s">
        <v>320</v>
      </c>
      <c r="D1185"/>
    </row>
    <row r="1186" spans="1:4" ht="12.75">
      <c r="A1186" t="s">
        <v>396</v>
      </c>
      <c r="B1186" t="s">
        <v>336</v>
      </c>
      <c r="C1186" t="s">
        <v>321</v>
      </c>
      <c r="D1186"/>
    </row>
    <row r="1187" spans="1:4" ht="12.75">
      <c r="A1187" t="s">
        <v>396</v>
      </c>
      <c r="B1187" t="s">
        <v>336</v>
      </c>
      <c r="C1187" t="s">
        <v>322</v>
      </c>
      <c r="D1187"/>
    </row>
    <row r="1188" spans="1:4" ht="12.75">
      <c r="A1188" t="s">
        <v>396</v>
      </c>
      <c r="B1188" t="s">
        <v>336</v>
      </c>
      <c r="C1188" t="s">
        <v>323</v>
      </c>
      <c r="D1188"/>
    </row>
    <row r="1189" spans="1:4" ht="12.75">
      <c r="A1189" t="s">
        <v>396</v>
      </c>
      <c r="B1189" t="s">
        <v>336</v>
      </c>
      <c r="C1189" t="s">
        <v>324</v>
      </c>
      <c r="D1189"/>
    </row>
    <row r="1190" spans="1:4" ht="12.75">
      <c r="A1190" t="s">
        <v>396</v>
      </c>
      <c r="B1190" t="s">
        <v>336</v>
      </c>
      <c r="C1190" t="s">
        <v>325</v>
      </c>
      <c r="D1190"/>
    </row>
    <row r="1191" spans="1:4" ht="12.75">
      <c r="A1191" t="s">
        <v>397</v>
      </c>
      <c r="B1191" t="s">
        <v>335</v>
      </c>
      <c r="C1191" t="s">
        <v>317</v>
      </c>
      <c r="D1191"/>
    </row>
    <row r="1192" spans="1:5" ht="12.75">
      <c r="A1192" t="s">
        <v>397</v>
      </c>
      <c r="B1192" t="s">
        <v>335</v>
      </c>
      <c r="C1192" t="s">
        <v>318</v>
      </c>
      <c r="D1192" s="159">
        <v>228000</v>
      </c>
      <c r="E1192" s="159">
        <v>247000</v>
      </c>
    </row>
    <row r="1193" spans="1:5" ht="12.75">
      <c r="A1193" t="s">
        <v>397</v>
      </c>
      <c r="B1193" t="s">
        <v>335</v>
      </c>
      <c r="C1193" t="s">
        <v>319</v>
      </c>
      <c r="D1193" s="159">
        <v>3907000</v>
      </c>
      <c r="E1193" s="159">
        <v>4388000</v>
      </c>
    </row>
    <row r="1194" spans="1:5" ht="12.75">
      <c r="A1194" t="s">
        <v>397</v>
      </c>
      <c r="B1194" t="s">
        <v>335</v>
      </c>
      <c r="C1194" t="s">
        <v>320</v>
      </c>
      <c r="D1194" s="159">
        <v>938000</v>
      </c>
      <c r="E1194" s="159">
        <v>927000</v>
      </c>
    </row>
    <row r="1195" spans="1:5" ht="12.75">
      <c r="A1195" t="s">
        <v>397</v>
      </c>
      <c r="B1195" t="s">
        <v>335</v>
      </c>
      <c r="C1195" t="s">
        <v>321</v>
      </c>
      <c r="D1195" s="159">
        <v>3708000</v>
      </c>
      <c r="E1195" s="159">
        <v>3490000</v>
      </c>
    </row>
    <row r="1196" spans="1:5" ht="12.75">
      <c r="A1196" t="s">
        <v>397</v>
      </c>
      <c r="B1196" t="s">
        <v>335</v>
      </c>
      <c r="C1196" t="s">
        <v>322</v>
      </c>
      <c r="D1196" s="159">
        <v>2035000</v>
      </c>
      <c r="E1196" s="159">
        <v>1892000</v>
      </c>
    </row>
    <row r="1197" spans="1:5" ht="12.75">
      <c r="A1197" t="s">
        <v>397</v>
      </c>
      <c r="B1197" t="s">
        <v>335</v>
      </c>
      <c r="C1197" t="s">
        <v>323</v>
      </c>
      <c r="D1197" s="159">
        <v>921000</v>
      </c>
      <c r="E1197" s="159">
        <v>859000</v>
      </c>
    </row>
    <row r="1198" spans="1:5" ht="12.75">
      <c r="A1198" t="s">
        <v>397</v>
      </c>
      <c r="B1198" t="s">
        <v>335</v>
      </c>
      <c r="C1198" t="s">
        <v>324</v>
      </c>
      <c r="D1198" s="159">
        <v>2991000</v>
      </c>
      <c r="E1198" s="159">
        <v>3263000</v>
      </c>
    </row>
    <row r="1199" spans="1:5" ht="12.75">
      <c r="A1199" t="s">
        <v>397</v>
      </c>
      <c r="B1199" t="s">
        <v>335</v>
      </c>
      <c r="C1199" t="s">
        <v>325</v>
      </c>
      <c r="D1199" s="159">
        <v>2967000</v>
      </c>
      <c r="E1199" s="159">
        <v>2751000</v>
      </c>
    </row>
    <row r="1200" spans="1:4" ht="12.75">
      <c r="A1200" t="s">
        <v>397</v>
      </c>
      <c r="B1200" t="s">
        <v>336</v>
      </c>
      <c r="C1200" t="s">
        <v>317</v>
      </c>
      <c r="D1200"/>
    </row>
    <row r="1201" spans="1:4" ht="12.75">
      <c r="A1201" t="s">
        <v>397</v>
      </c>
      <c r="B1201" t="s">
        <v>336</v>
      </c>
      <c r="C1201" t="s">
        <v>318</v>
      </c>
      <c r="D1201"/>
    </row>
    <row r="1202" spans="1:4" ht="12.75">
      <c r="A1202" t="s">
        <v>397</v>
      </c>
      <c r="B1202" t="s">
        <v>336</v>
      </c>
      <c r="C1202" t="s">
        <v>319</v>
      </c>
      <c r="D1202"/>
    </row>
    <row r="1203" spans="1:4" ht="12.75">
      <c r="A1203" t="s">
        <v>397</v>
      </c>
      <c r="B1203" t="s">
        <v>336</v>
      </c>
      <c r="C1203" t="s">
        <v>320</v>
      </c>
      <c r="D1203"/>
    </row>
    <row r="1204" spans="1:4" ht="12.75">
      <c r="A1204" t="s">
        <v>397</v>
      </c>
      <c r="B1204" t="s">
        <v>336</v>
      </c>
      <c r="C1204" t="s">
        <v>321</v>
      </c>
      <c r="D1204"/>
    </row>
    <row r="1205" spans="1:4" ht="12.75">
      <c r="A1205" t="s">
        <v>397</v>
      </c>
      <c r="B1205" t="s">
        <v>336</v>
      </c>
      <c r="C1205" t="s">
        <v>322</v>
      </c>
      <c r="D1205"/>
    </row>
    <row r="1206" spans="1:4" ht="12.75">
      <c r="A1206" t="s">
        <v>397</v>
      </c>
      <c r="B1206" t="s">
        <v>336</v>
      </c>
      <c r="C1206" t="s">
        <v>323</v>
      </c>
      <c r="D1206"/>
    </row>
    <row r="1207" spans="1:4" ht="12.75">
      <c r="A1207" t="s">
        <v>397</v>
      </c>
      <c r="B1207" t="s">
        <v>336</v>
      </c>
      <c r="C1207" t="s">
        <v>324</v>
      </c>
      <c r="D1207"/>
    </row>
    <row r="1208" spans="1:4" ht="12.75">
      <c r="A1208" t="s">
        <v>397</v>
      </c>
      <c r="B1208" t="s">
        <v>336</v>
      </c>
      <c r="C1208" t="s">
        <v>325</v>
      </c>
      <c r="D1208"/>
    </row>
    <row r="1209" spans="1:4" ht="12.75">
      <c r="A1209" t="s">
        <v>398</v>
      </c>
      <c r="B1209" t="s">
        <v>335</v>
      </c>
      <c r="C1209" t="s">
        <v>317</v>
      </c>
      <c r="D1209"/>
    </row>
    <row r="1210" spans="1:5" ht="12.75">
      <c r="A1210" t="s">
        <v>398</v>
      </c>
      <c r="B1210" t="s">
        <v>335</v>
      </c>
      <c r="C1210" t="s">
        <v>318</v>
      </c>
      <c r="D1210" s="159">
        <v>121000</v>
      </c>
      <c r="E1210" s="159">
        <v>157000</v>
      </c>
    </row>
    <row r="1211" spans="1:5" ht="12.75">
      <c r="A1211" t="s">
        <v>398</v>
      </c>
      <c r="B1211" t="s">
        <v>335</v>
      </c>
      <c r="C1211" t="s">
        <v>319</v>
      </c>
      <c r="D1211" s="159">
        <v>2039000</v>
      </c>
      <c r="E1211" s="159">
        <v>2785000</v>
      </c>
    </row>
    <row r="1212" spans="1:5" ht="12.75">
      <c r="A1212" t="s">
        <v>398</v>
      </c>
      <c r="B1212" t="s">
        <v>335</v>
      </c>
      <c r="C1212" t="s">
        <v>320</v>
      </c>
      <c r="D1212" s="159">
        <v>522000</v>
      </c>
      <c r="E1212" s="159">
        <v>589000</v>
      </c>
    </row>
    <row r="1213" spans="1:5" ht="12.75">
      <c r="A1213" t="s">
        <v>398</v>
      </c>
      <c r="B1213" t="s">
        <v>335</v>
      </c>
      <c r="C1213" t="s">
        <v>321</v>
      </c>
      <c r="D1213" s="159">
        <v>1956000</v>
      </c>
      <c r="E1213" s="159">
        <v>2215000</v>
      </c>
    </row>
    <row r="1214" spans="1:5" ht="12.75">
      <c r="A1214" t="s">
        <v>398</v>
      </c>
      <c r="B1214" t="s">
        <v>335</v>
      </c>
      <c r="C1214" t="s">
        <v>322</v>
      </c>
      <c r="D1214" s="159">
        <v>1061000</v>
      </c>
      <c r="E1214" s="159">
        <v>1201000</v>
      </c>
    </row>
    <row r="1215" spans="1:5" ht="12.75">
      <c r="A1215" t="s">
        <v>398</v>
      </c>
      <c r="B1215" t="s">
        <v>335</v>
      </c>
      <c r="C1215" t="s">
        <v>323</v>
      </c>
      <c r="D1215" s="159">
        <v>469000</v>
      </c>
      <c r="E1215" s="159">
        <v>545000</v>
      </c>
    </row>
    <row r="1216" spans="1:5" ht="12.75">
      <c r="A1216" t="s">
        <v>398</v>
      </c>
      <c r="B1216" t="s">
        <v>335</v>
      </c>
      <c r="C1216" t="s">
        <v>324</v>
      </c>
      <c r="D1216" s="159">
        <v>1526000</v>
      </c>
      <c r="E1216" s="159">
        <v>2071000</v>
      </c>
    </row>
    <row r="1217" spans="1:5" ht="12.75">
      <c r="A1217" t="s">
        <v>398</v>
      </c>
      <c r="B1217" t="s">
        <v>335</v>
      </c>
      <c r="C1217" t="s">
        <v>325</v>
      </c>
      <c r="D1217" s="159">
        <v>1570000</v>
      </c>
      <c r="E1217" s="159">
        <v>1746000</v>
      </c>
    </row>
    <row r="1218" spans="1:4" ht="12.75">
      <c r="A1218" t="s">
        <v>398</v>
      </c>
      <c r="B1218" t="s">
        <v>336</v>
      </c>
      <c r="C1218" t="s">
        <v>317</v>
      </c>
      <c r="D1218"/>
    </row>
    <row r="1219" spans="1:4" ht="12.75">
      <c r="A1219" t="s">
        <v>398</v>
      </c>
      <c r="B1219" t="s">
        <v>336</v>
      </c>
      <c r="C1219" t="s">
        <v>318</v>
      </c>
      <c r="D1219"/>
    </row>
    <row r="1220" spans="1:4" ht="12.75">
      <c r="A1220" t="s">
        <v>398</v>
      </c>
      <c r="B1220" t="s">
        <v>336</v>
      </c>
      <c r="C1220" t="s">
        <v>319</v>
      </c>
      <c r="D1220"/>
    </row>
    <row r="1221" spans="1:4" ht="12.75">
      <c r="A1221" t="s">
        <v>398</v>
      </c>
      <c r="B1221" t="s">
        <v>336</v>
      </c>
      <c r="C1221" t="s">
        <v>320</v>
      </c>
      <c r="D1221"/>
    </row>
    <row r="1222" spans="1:4" ht="12.75">
      <c r="A1222" t="s">
        <v>398</v>
      </c>
      <c r="B1222" t="s">
        <v>336</v>
      </c>
      <c r="C1222" t="s">
        <v>321</v>
      </c>
      <c r="D1222"/>
    </row>
    <row r="1223" spans="1:4" ht="12.75">
      <c r="A1223" t="s">
        <v>398</v>
      </c>
      <c r="B1223" t="s">
        <v>336</v>
      </c>
      <c r="C1223" t="s">
        <v>322</v>
      </c>
      <c r="D1223"/>
    </row>
    <row r="1224" spans="1:4" ht="12.75">
      <c r="A1224" t="s">
        <v>398</v>
      </c>
      <c r="B1224" t="s">
        <v>336</v>
      </c>
      <c r="C1224" t="s">
        <v>323</v>
      </c>
      <c r="D1224"/>
    </row>
    <row r="1225" spans="1:4" ht="12.75">
      <c r="A1225" t="s">
        <v>398</v>
      </c>
      <c r="B1225" t="s">
        <v>336</v>
      </c>
      <c r="C1225" t="s">
        <v>324</v>
      </c>
      <c r="D1225"/>
    </row>
    <row r="1226" spans="1:4" ht="12.75">
      <c r="A1226" t="s">
        <v>398</v>
      </c>
      <c r="B1226" t="s">
        <v>336</v>
      </c>
      <c r="C1226" t="s">
        <v>325</v>
      </c>
      <c r="D1226"/>
    </row>
    <row r="1227" spans="1:4" ht="12.75">
      <c r="A1227" t="s">
        <v>399</v>
      </c>
      <c r="B1227" t="s">
        <v>335</v>
      </c>
      <c r="C1227" t="s">
        <v>317</v>
      </c>
      <c r="D1227"/>
    </row>
    <row r="1228" spans="1:5" ht="12.75">
      <c r="A1228" t="s">
        <v>399</v>
      </c>
      <c r="B1228" t="s">
        <v>335</v>
      </c>
      <c r="C1228" t="s">
        <v>318</v>
      </c>
      <c r="D1228" s="159">
        <v>66000</v>
      </c>
      <c r="E1228" s="159">
        <v>71000</v>
      </c>
    </row>
    <row r="1229" spans="1:5" ht="12.75">
      <c r="A1229" t="s">
        <v>399</v>
      </c>
      <c r="B1229" t="s">
        <v>335</v>
      </c>
      <c r="C1229" t="s">
        <v>319</v>
      </c>
      <c r="D1229" s="159">
        <v>1113000</v>
      </c>
      <c r="E1229" s="159">
        <v>1266000</v>
      </c>
    </row>
    <row r="1230" spans="1:5" ht="12.75">
      <c r="A1230" t="s">
        <v>399</v>
      </c>
      <c r="B1230" t="s">
        <v>335</v>
      </c>
      <c r="C1230" t="s">
        <v>320</v>
      </c>
      <c r="D1230" s="159">
        <v>268000</v>
      </c>
      <c r="E1230" s="159">
        <v>268000</v>
      </c>
    </row>
    <row r="1231" spans="1:5" ht="12.75">
      <c r="A1231" t="s">
        <v>399</v>
      </c>
      <c r="B1231" t="s">
        <v>335</v>
      </c>
      <c r="C1231" t="s">
        <v>321</v>
      </c>
      <c r="D1231" s="159">
        <v>1056000</v>
      </c>
      <c r="E1231" s="159">
        <v>1007000</v>
      </c>
    </row>
    <row r="1232" spans="1:5" ht="12.75">
      <c r="A1232" t="s">
        <v>399</v>
      </c>
      <c r="B1232" t="s">
        <v>335</v>
      </c>
      <c r="C1232" t="s">
        <v>322</v>
      </c>
      <c r="D1232" s="159">
        <v>579000</v>
      </c>
      <c r="E1232" s="159">
        <v>545000</v>
      </c>
    </row>
    <row r="1233" spans="1:5" ht="12.75">
      <c r="A1233" t="s">
        <v>399</v>
      </c>
      <c r="B1233" t="s">
        <v>335</v>
      </c>
      <c r="C1233" t="s">
        <v>323</v>
      </c>
      <c r="D1233" s="159">
        <v>261000</v>
      </c>
      <c r="E1233" s="159">
        <v>248000</v>
      </c>
    </row>
    <row r="1234" spans="1:5" ht="12.75">
      <c r="A1234" t="s">
        <v>399</v>
      </c>
      <c r="B1234" t="s">
        <v>335</v>
      </c>
      <c r="C1234" t="s">
        <v>324</v>
      </c>
      <c r="D1234" s="159">
        <v>851000</v>
      </c>
      <c r="E1234" s="159">
        <v>941000</v>
      </c>
    </row>
    <row r="1235" spans="1:5" ht="12.75">
      <c r="A1235" t="s">
        <v>399</v>
      </c>
      <c r="B1235" t="s">
        <v>335</v>
      </c>
      <c r="C1235" t="s">
        <v>325</v>
      </c>
      <c r="D1235" s="159">
        <v>846000</v>
      </c>
      <c r="E1235" s="159">
        <v>793000</v>
      </c>
    </row>
    <row r="1236" spans="1:4" ht="12.75">
      <c r="A1236" t="s">
        <v>399</v>
      </c>
      <c r="B1236" t="s">
        <v>336</v>
      </c>
      <c r="C1236" t="s">
        <v>317</v>
      </c>
      <c r="D1236"/>
    </row>
    <row r="1237" spans="1:4" ht="12.75">
      <c r="A1237" t="s">
        <v>399</v>
      </c>
      <c r="B1237" t="s">
        <v>336</v>
      </c>
      <c r="C1237" t="s">
        <v>318</v>
      </c>
      <c r="D1237"/>
    </row>
    <row r="1238" spans="1:4" ht="12.75">
      <c r="A1238" t="s">
        <v>399</v>
      </c>
      <c r="B1238" t="s">
        <v>336</v>
      </c>
      <c r="C1238" t="s">
        <v>319</v>
      </c>
      <c r="D1238"/>
    </row>
    <row r="1239" spans="1:4" ht="12.75">
      <c r="A1239" t="s">
        <v>399</v>
      </c>
      <c r="B1239" t="s">
        <v>336</v>
      </c>
      <c r="C1239" t="s">
        <v>320</v>
      </c>
      <c r="D1239"/>
    </row>
    <row r="1240" spans="1:4" ht="12.75">
      <c r="A1240" t="s">
        <v>399</v>
      </c>
      <c r="B1240" t="s">
        <v>336</v>
      </c>
      <c r="C1240" t="s">
        <v>321</v>
      </c>
      <c r="D1240"/>
    </row>
    <row r="1241" spans="1:4" ht="12.75">
      <c r="A1241" t="s">
        <v>399</v>
      </c>
      <c r="B1241" t="s">
        <v>336</v>
      </c>
      <c r="C1241" t="s">
        <v>322</v>
      </c>
      <c r="D1241"/>
    </row>
    <row r="1242" spans="1:4" ht="12.75">
      <c r="A1242" t="s">
        <v>399</v>
      </c>
      <c r="B1242" t="s">
        <v>336</v>
      </c>
      <c r="C1242" t="s">
        <v>323</v>
      </c>
      <c r="D1242"/>
    </row>
    <row r="1243" spans="1:4" ht="12.75">
      <c r="A1243" t="s">
        <v>399</v>
      </c>
      <c r="B1243" t="s">
        <v>336</v>
      </c>
      <c r="C1243" t="s">
        <v>324</v>
      </c>
      <c r="D1243"/>
    </row>
    <row r="1244" spans="1:4" ht="12.75">
      <c r="A1244" t="s">
        <v>399</v>
      </c>
      <c r="B1244" t="s">
        <v>336</v>
      </c>
      <c r="C1244" t="s">
        <v>325</v>
      </c>
      <c r="D1244"/>
    </row>
    <row r="1245" spans="1:4" ht="12.75">
      <c r="A1245" t="s">
        <v>349</v>
      </c>
      <c r="B1245" t="s">
        <v>335</v>
      </c>
      <c r="C1245" t="s">
        <v>317</v>
      </c>
      <c r="D1245"/>
    </row>
    <row r="1246" spans="1:5" ht="12.75">
      <c r="A1246" t="s">
        <v>349</v>
      </c>
      <c r="B1246" t="s">
        <v>335</v>
      </c>
      <c r="C1246" t="s">
        <v>318</v>
      </c>
      <c r="D1246" s="159">
        <v>153000</v>
      </c>
      <c r="E1246" s="159">
        <v>169000</v>
      </c>
    </row>
    <row r="1247" spans="1:5" ht="12.75">
      <c r="A1247" t="s">
        <v>349</v>
      </c>
      <c r="B1247" t="s">
        <v>335</v>
      </c>
      <c r="C1247" t="s">
        <v>319</v>
      </c>
      <c r="D1247" s="159">
        <v>4057000</v>
      </c>
      <c r="E1247" s="159">
        <v>4557000</v>
      </c>
    </row>
    <row r="1248" spans="1:5" ht="12.75">
      <c r="A1248" t="s">
        <v>349</v>
      </c>
      <c r="B1248" t="s">
        <v>335</v>
      </c>
      <c r="C1248" t="s">
        <v>320</v>
      </c>
      <c r="D1248" s="159">
        <v>974000</v>
      </c>
      <c r="E1248" s="159">
        <v>963000</v>
      </c>
    </row>
    <row r="1249" spans="1:5" ht="12.75">
      <c r="A1249" t="s">
        <v>349</v>
      </c>
      <c r="B1249" t="s">
        <v>335</v>
      </c>
      <c r="C1249" t="s">
        <v>321</v>
      </c>
      <c r="D1249" s="159">
        <v>3850000</v>
      </c>
      <c r="E1249" s="159">
        <v>3625000</v>
      </c>
    </row>
    <row r="1250" spans="1:5" ht="12.75">
      <c r="A1250" t="s">
        <v>349</v>
      </c>
      <c r="B1250" t="s">
        <v>335</v>
      </c>
      <c r="C1250" t="s">
        <v>322</v>
      </c>
      <c r="D1250" s="159">
        <v>2112000</v>
      </c>
      <c r="E1250" s="159">
        <v>1965000</v>
      </c>
    </row>
    <row r="1251" spans="1:5" ht="12.75">
      <c r="A1251" t="s">
        <v>349</v>
      </c>
      <c r="B1251" t="s">
        <v>335</v>
      </c>
      <c r="C1251" t="s">
        <v>323</v>
      </c>
      <c r="D1251" s="159">
        <v>956000</v>
      </c>
      <c r="E1251" s="159">
        <v>892000</v>
      </c>
    </row>
    <row r="1252" spans="1:5" ht="12.75">
      <c r="A1252" t="s">
        <v>349</v>
      </c>
      <c r="B1252" t="s">
        <v>335</v>
      </c>
      <c r="C1252" t="s">
        <v>324</v>
      </c>
      <c r="D1252" s="159">
        <v>3106000</v>
      </c>
      <c r="E1252" s="159">
        <v>3389000</v>
      </c>
    </row>
    <row r="1253" spans="1:5" ht="12.75">
      <c r="A1253" t="s">
        <v>349</v>
      </c>
      <c r="B1253" t="s">
        <v>335</v>
      </c>
      <c r="C1253" t="s">
        <v>325</v>
      </c>
      <c r="D1253" s="159">
        <v>3081000</v>
      </c>
      <c r="E1253" s="159">
        <v>2857000</v>
      </c>
    </row>
    <row r="1254" spans="1:4" ht="12.75">
      <c r="A1254" t="s">
        <v>349</v>
      </c>
      <c r="B1254" t="s">
        <v>336</v>
      </c>
      <c r="C1254" t="s">
        <v>317</v>
      </c>
      <c r="D1254"/>
    </row>
    <row r="1255" spans="1:4" ht="12.75">
      <c r="A1255" t="s">
        <v>349</v>
      </c>
      <c r="B1255" t="s">
        <v>336</v>
      </c>
      <c r="C1255" t="s">
        <v>318</v>
      </c>
      <c r="D1255"/>
    </row>
    <row r="1256" spans="1:4" ht="12.75">
      <c r="A1256" t="s">
        <v>349</v>
      </c>
      <c r="B1256" t="s">
        <v>336</v>
      </c>
      <c r="C1256" t="s">
        <v>319</v>
      </c>
      <c r="D1256"/>
    </row>
    <row r="1257" spans="1:4" ht="12.75">
      <c r="A1257" t="s">
        <v>349</v>
      </c>
      <c r="B1257" t="s">
        <v>336</v>
      </c>
      <c r="C1257" t="s">
        <v>320</v>
      </c>
      <c r="D1257"/>
    </row>
    <row r="1258" spans="1:4" ht="12.75">
      <c r="A1258" t="s">
        <v>349</v>
      </c>
      <c r="B1258" t="s">
        <v>336</v>
      </c>
      <c r="C1258" t="s">
        <v>321</v>
      </c>
      <c r="D1258"/>
    </row>
    <row r="1259" spans="1:4" ht="12.75">
      <c r="A1259" t="s">
        <v>349</v>
      </c>
      <c r="B1259" t="s">
        <v>336</v>
      </c>
      <c r="C1259" t="s">
        <v>322</v>
      </c>
      <c r="D1259"/>
    </row>
    <row r="1260" spans="1:4" ht="12.75">
      <c r="A1260" t="s">
        <v>349</v>
      </c>
      <c r="B1260" t="s">
        <v>336</v>
      </c>
      <c r="C1260" t="s">
        <v>323</v>
      </c>
      <c r="D1260"/>
    </row>
    <row r="1261" spans="1:4" ht="12.75">
      <c r="A1261" t="s">
        <v>349</v>
      </c>
      <c r="B1261" t="s">
        <v>336</v>
      </c>
      <c r="C1261" t="s">
        <v>324</v>
      </c>
      <c r="D1261"/>
    </row>
    <row r="1262" spans="1:4" ht="12.75">
      <c r="A1262" t="s">
        <v>349</v>
      </c>
      <c r="B1262" t="s">
        <v>336</v>
      </c>
      <c r="C1262" t="s">
        <v>325</v>
      </c>
      <c r="D1262"/>
    </row>
    <row r="1263" spans="1:4" ht="12.75">
      <c r="A1263" t="s">
        <v>400</v>
      </c>
      <c r="B1263" t="s">
        <v>335</v>
      </c>
      <c r="C1263" t="s">
        <v>317</v>
      </c>
      <c r="D1263"/>
    </row>
    <row r="1264" spans="1:5" ht="12.75">
      <c r="A1264" t="s">
        <v>400</v>
      </c>
      <c r="B1264" t="s">
        <v>335</v>
      </c>
      <c r="C1264" t="s">
        <v>318</v>
      </c>
      <c r="D1264" s="159">
        <v>70000</v>
      </c>
      <c r="E1264" s="159">
        <v>107000</v>
      </c>
    </row>
    <row r="1265" spans="1:5" ht="12.75">
      <c r="A1265" t="s">
        <v>400</v>
      </c>
      <c r="B1265" t="s">
        <v>335</v>
      </c>
      <c r="C1265" t="s">
        <v>319</v>
      </c>
      <c r="D1265" s="159">
        <v>2117000</v>
      </c>
      <c r="E1265" s="159">
        <v>2892000</v>
      </c>
    </row>
    <row r="1266" spans="1:5" ht="12.75">
      <c r="A1266" t="s">
        <v>400</v>
      </c>
      <c r="B1266" t="s">
        <v>335</v>
      </c>
      <c r="C1266" t="s">
        <v>320</v>
      </c>
      <c r="D1266" s="159">
        <v>543000</v>
      </c>
      <c r="E1266" s="159">
        <v>611000</v>
      </c>
    </row>
    <row r="1267" spans="1:5" ht="12.75">
      <c r="A1267" t="s">
        <v>400</v>
      </c>
      <c r="B1267" t="s">
        <v>335</v>
      </c>
      <c r="C1267" t="s">
        <v>321</v>
      </c>
      <c r="D1267" s="159">
        <v>2031000</v>
      </c>
      <c r="E1267" s="159">
        <v>2300000</v>
      </c>
    </row>
    <row r="1268" spans="1:5" ht="12.75">
      <c r="A1268" t="s">
        <v>400</v>
      </c>
      <c r="B1268" t="s">
        <v>335</v>
      </c>
      <c r="C1268" t="s">
        <v>322</v>
      </c>
      <c r="D1268" s="159">
        <v>1102000</v>
      </c>
      <c r="E1268" s="159">
        <v>1247000</v>
      </c>
    </row>
    <row r="1269" spans="1:5" ht="12.75">
      <c r="A1269" t="s">
        <v>400</v>
      </c>
      <c r="B1269" t="s">
        <v>335</v>
      </c>
      <c r="C1269" t="s">
        <v>323</v>
      </c>
      <c r="D1269" s="159">
        <v>488000</v>
      </c>
      <c r="E1269" s="159">
        <v>566000</v>
      </c>
    </row>
    <row r="1270" spans="1:5" ht="12.75">
      <c r="A1270" t="s">
        <v>400</v>
      </c>
      <c r="B1270" t="s">
        <v>335</v>
      </c>
      <c r="C1270" t="s">
        <v>324</v>
      </c>
      <c r="D1270" s="159">
        <v>1585000</v>
      </c>
      <c r="E1270" s="159">
        <v>2150000</v>
      </c>
    </row>
    <row r="1271" spans="1:5" ht="12.75">
      <c r="A1271" t="s">
        <v>400</v>
      </c>
      <c r="B1271" t="s">
        <v>335</v>
      </c>
      <c r="C1271" t="s">
        <v>325</v>
      </c>
      <c r="D1271" s="159">
        <v>1631000</v>
      </c>
      <c r="E1271" s="159">
        <v>1813000</v>
      </c>
    </row>
    <row r="1272" spans="1:4" ht="12.75">
      <c r="A1272" t="s">
        <v>400</v>
      </c>
      <c r="B1272" t="s">
        <v>336</v>
      </c>
      <c r="C1272" t="s">
        <v>317</v>
      </c>
      <c r="D1272"/>
    </row>
    <row r="1273" spans="1:4" ht="12.75">
      <c r="A1273" t="s">
        <v>400</v>
      </c>
      <c r="B1273" t="s">
        <v>336</v>
      </c>
      <c r="C1273" t="s">
        <v>318</v>
      </c>
      <c r="D1273"/>
    </row>
    <row r="1274" spans="1:4" ht="12.75">
      <c r="A1274" t="s">
        <v>400</v>
      </c>
      <c r="B1274" t="s">
        <v>336</v>
      </c>
      <c r="C1274" t="s">
        <v>319</v>
      </c>
      <c r="D1274"/>
    </row>
    <row r="1275" spans="1:4" ht="12.75">
      <c r="A1275" t="s">
        <v>400</v>
      </c>
      <c r="B1275" t="s">
        <v>336</v>
      </c>
      <c r="C1275" t="s">
        <v>320</v>
      </c>
      <c r="D1275"/>
    </row>
    <row r="1276" spans="1:4" ht="12.75">
      <c r="A1276" t="s">
        <v>400</v>
      </c>
      <c r="B1276" t="s">
        <v>336</v>
      </c>
      <c r="C1276" t="s">
        <v>321</v>
      </c>
      <c r="D1276"/>
    </row>
    <row r="1277" spans="1:4" ht="12.75">
      <c r="A1277" t="s">
        <v>400</v>
      </c>
      <c r="B1277" t="s">
        <v>336</v>
      </c>
      <c r="C1277" t="s">
        <v>322</v>
      </c>
      <c r="D1277"/>
    </row>
    <row r="1278" spans="1:4" ht="12.75">
      <c r="A1278" t="s">
        <v>400</v>
      </c>
      <c r="B1278" t="s">
        <v>336</v>
      </c>
      <c r="C1278" t="s">
        <v>323</v>
      </c>
      <c r="D1278"/>
    </row>
    <row r="1279" spans="1:4" ht="12.75">
      <c r="A1279" t="s">
        <v>400</v>
      </c>
      <c r="B1279" t="s">
        <v>336</v>
      </c>
      <c r="C1279" t="s">
        <v>324</v>
      </c>
      <c r="D1279"/>
    </row>
    <row r="1280" spans="1:4" ht="12.75">
      <c r="A1280" t="s">
        <v>400</v>
      </c>
      <c r="B1280" t="s">
        <v>336</v>
      </c>
      <c r="C1280" t="s">
        <v>325</v>
      </c>
      <c r="D1280"/>
    </row>
    <row r="1281" spans="1:4" ht="12.75">
      <c r="A1281" t="s">
        <v>401</v>
      </c>
      <c r="B1281" t="s">
        <v>335</v>
      </c>
      <c r="C1281" t="s">
        <v>317</v>
      </c>
      <c r="D1281"/>
    </row>
    <row r="1282" spans="1:5" ht="12.75">
      <c r="A1282" t="s">
        <v>401</v>
      </c>
      <c r="B1282" t="s">
        <v>335</v>
      </c>
      <c r="C1282" t="s">
        <v>318</v>
      </c>
      <c r="D1282" s="159">
        <v>44000</v>
      </c>
      <c r="E1282" s="159">
        <v>49000</v>
      </c>
    </row>
    <row r="1283" spans="1:5" ht="12.75">
      <c r="A1283" t="s">
        <v>401</v>
      </c>
      <c r="B1283" t="s">
        <v>335</v>
      </c>
      <c r="C1283" t="s">
        <v>319</v>
      </c>
      <c r="D1283" s="159">
        <v>1156000</v>
      </c>
      <c r="E1283" s="159">
        <v>1316000</v>
      </c>
    </row>
    <row r="1284" spans="1:5" ht="12.75">
      <c r="A1284" t="s">
        <v>401</v>
      </c>
      <c r="B1284" t="s">
        <v>335</v>
      </c>
      <c r="C1284" t="s">
        <v>320</v>
      </c>
      <c r="D1284" s="159">
        <v>279000</v>
      </c>
      <c r="E1284" s="159">
        <v>277000</v>
      </c>
    </row>
    <row r="1285" spans="1:5" ht="12.75">
      <c r="A1285" t="s">
        <v>401</v>
      </c>
      <c r="B1285" t="s">
        <v>335</v>
      </c>
      <c r="C1285" t="s">
        <v>321</v>
      </c>
      <c r="D1285" s="159">
        <v>1097000</v>
      </c>
      <c r="E1285" s="159">
        <v>1046000</v>
      </c>
    </row>
    <row r="1286" spans="1:5" ht="12.75">
      <c r="A1286" t="s">
        <v>401</v>
      </c>
      <c r="B1286" t="s">
        <v>335</v>
      </c>
      <c r="C1286" t="s">
        <v>322</v>
      </c>
      <c r="D1286" s="159">
        <v>602000</v>
      </c>
      <c r="E1286" s="159">
        <v>567000</v>
      </c>
    </row>
    <row r="1287" spans="1:5" ht="12.75">
      <c r="A1287" t="s">
        <v>401</v>
      </c>
      <c r="B1287" t="s">
        <v>335</v>
      </c>
      <c r="C1287" t="s">
        <v>323</v>
      </c>
      <c r="D1287" s="159">
        <v>272000</v>
      </c>
      <c r="E1287" s="159">
        <v>257000</v>
      </c>
    </row>
    <row r="1288" spans="1:5" ht="12.75">
      <c r="A1288" t="s">
        <v>401</v>
      </c>
      <c r="B1288" t="s">
        <v>335</v>
      </c>
      <c r="C1288" t="s">
        <v>324</v>
      </c>
      <c r="D1288" s="159">
        <v>884000</v>
      </c>
      <c r="E1288" s="159">
        <v>978000</v>
      </c>
    </row>
    <row r="1289" spans="1:5" ht="12.75">
      <c r="A1289" t="s">
        <v>401</v>
      </c>
      <c r="B1289" t="s">
        <v>335</v>
      </c>
      <c r="C1289" t="s">
        <v>325</v>
      </c>
      <c r="D1289" s="159">
        <v>879000</v>
      </c>
      <c r="E1289" s="159">
        <v>824000</v>
      </c>
    </row>
    <row r="1290" spans="1:4" ht="12.75">
      <c r="A1290" t="s">
        <v>401</v>
      </c>
      <c r="B1290" t="s">
        <v>336</v>
      </c>
      <c r="C1290" t="s">
        <v>317</v>
      </c>
      <c r="D1290"/>
    </row>
    <row r="1291" spans="1:4" ht="12.75">
      <c r="A1291" t="s">
        <v>401</v>
      </c>
      <c r="B1291" t="s">
        <v>336</v>
      </c>
      <c r="C1291" t="s">
        <v>318</v>
      </c>
      <c r="D1291"/>
    </row>
    <row r="1292" spans="1:4" ht="12.75">
      <c r="A1292" t="s">
        <v>401</v>
      </c>
      <c r="B1292" t="s">
        <v>336</v>
      </c>
      <c r="C1292" t="s">
        <v>319</v>
      </c>
      <c r="D1292"/>
    </row>
    <row r="1293" spans="1:4" ht="12.75">
      <c r="A1293" t="s">
        <v>401</v>
      </c>
      <c r="B1293" t="s">
        <v>336</v>
      </c>
      <c r="C1293" t="s">
        <v>320</v>
      </c>
      <c r="D1293"/>
    </row>
    <row r="1294" spans="1:4" ht="12.75">
      <c r="A1294" t="s">
        <v>401</v>
      </c>
      <c r="B1294" t="s">
        <v>336</v>
      </c>
      <c r="C1294" t="s">
        <v>321</v>
      </c>
      <c r="D1294"/>
    </row>
    <row r="1295" spans="1:4" ht="12.75">
      <c r="A1295" t="s">
        <v>401</v>
      </c>
      <c r="B1295" t="s">
        <v>336</v>
      </c>
      <c r="C1295" t="s">
        <v>322</v>
      </c>
      <c r="D1295"/>
    </row>
    <row r="1296" spans="1:4" ht="12.75">
      <c r="A1296" t="s">
        <v>401</v>
      </c>
      <c r="B1296" t="s">
        <v>336</v>
      </c>
      <c r="C1296" t="s">
        <v>323</v>
      </c>
      <c r="D1296"/>
    </row>
    <row r="1297" spans="1:4" ht="12.75">
      <c r="A1297" t="s">
        <v>401</v>
      </c>
      <c r="B1297" t="s">
        <v>336</v>
      </c>
      <c r="C1297" t="s">
        <v>324</v>
      </c>
      <c r="D1297"/>
    </row>
    <row r="1298" spans="1:4" ht="12.75">
      <c r="A1298" t="s">
        <v>401</v>
      </c>
      <c r="B1298" t="s">
        <v>336</v>
      </c>
      <c r="C1298" t="s">
        <v>325</v>
      </c>
      <c r="D1298"/>
    </row>
    <row r="1299" spans="1:4" ht="12.75">
      <c r="A1299" t="s">
        <v>402</v>
      </c>
      <c r="B1299" t="s">
        <v>335</v>
      </c>
      <c r="C1299" t="s">
        <v>317</v>
      </c>
      <c r="D1299"/>
    </row>
    <row r="1300" spans="1:4" ht="12.75">
      <c r="A1300" t="s">
        <v>402</v>
      </c>
      <c r="B1300" t="s">
        <v>335</v>
      </c>
      <c r="C1300" t="s">
        <v>318</v>
      </c>
      <c r="D1300" s="159">
        <v>0</v>
      </c>
    </row>
    <row r="1301" spans="1:4" ht="12.75">
      <c r="A1301" t="s">
        <v>402</v>
      </c>
      <c r="B1301" t="s">
        <v>335</v>
      </c>
      <c r="C1301" t="s">
        <v>319</v>
      </c>
      <c r="D1301" s="159">
        <v>0</v>
      </c>
    </row>
    <row r="1302" spans="1:4" ht="12.75">
      <c r="A1302" t="s">
        <v>402</v>
      </c>
      <c r="B1302" t="s">
        <v>335</v>
      </c>
      <c r="C1302" t="s">
        <v>320</v>
      </c>
      <c r="D1302" s="159">
        <v>0</v>
      </c>
    </row>
    <row r="1303" spans="1:4" ht="12.75">
      <c r="A1303" t="s">
        <v>402</v>
      </c>
      <c r="B1303" t="s">
        <v>335</v>
      </c>
      <c r="C1303" t="s">
        <v>321</v>
      </c>
      <c r="D1303" s="159">
        <v>0</v>
      </c>
    </row>
    <row r="1304" spans="1:4" ht="12.75">
      <c r="A1304" t="s">
        <v>402</v>
      </c>
      <c r="B1304" t="s">
        <v>335</v>
      </c>
      <c r="C1304" t="s">
        <v>322</v>
      </c>
      <c r="D1304" s="159">
        <v>0</v>
      </c>
    </row>
    <row r="1305" spans="1:4" ht="12.75">
      <c r="A1305" t="s">
        <v>402</v>
      </c>
      <c r="B1305" t="s">
        <v>335</v>
      </c>
      <c r="C1305" t="s">
        <v>323</v>
      </c>
      <c r="D1305" s="159">
        <v>0</v>
      </c>
    </row>
    <row r="1306" spans="1:4" ht="12.75">
      <c r="A1306" t="s">
        <v>402</v>
      </c>
      <c r="B1306" t="s">
        <v>335</v>
      </c>
      <c r="C1306" t="s">
        <v>324</v>
      </c>
      <c r="D1306" s="159">
        <v>0</v>
      </c>
    </row>
    <row r="1307" spans="1:4" ht="12.75">
      <c r="A1307" t="s">
        <v>402</v>
      </c>
      <c r="B1307" t="s">
        <v>335</v>
      </c>
      <c r="C1307" t="s">
        <v>325</v>
      </c>
      <c r="D1307" s="159">
        <v>0</v>
      </c>
    </row>
    <row r="1308" spans="1:4" ht="12.75">
      <c r="A1308" t="s">
        <v>402</v>
      </c>
      <c r="B1308" t="s">
        <v>336</v>
      </c>
      <c r="C1308" t="s">
        <v>317</v>
      </c>
      <c r="D1308"/>
    </row>
    <row r="1309" spans="1:4" ht="12.75">
      <c r="A1309" t="s">
        <v>402</v>
      </c>
      <c r="B1309" t="s">
        <v>336</v>
      </c>
      <c r="C1309" t="s">
        <v>318</v>
      </c>
      <c r="D1309"/>
    </row>
    <row r="1310" spans="1:4" ht="12.75">
      <c r="A1310" t="s">
        <v>402</v>
      </c>
      <c r="B1310" t="s">
        <v>336</v>
      </c>
      <c r="C1310" t="s">
        <v>319</v>
      </c>
      <c r="D1310"/>
    </row>
    <row r="1311" spans="1:4" ht="12.75">
      <c r="A1311" t="s">
        <v>402</v>
      </c>
      <c r="B1311" t="s">
        <v>336</v>
      </c>
      <c r="C1311" t="s">
        <v>320</v>
      </c>
      <c r="D1311"/>
    </row>
    <row r="1312" spans="1:4" ht="12.75">
      <c r="A1312" t="s">
        <v>402</v>
      </c>
      <c r="B1312" t="s">
        <v>336</v>
      </c>
      <c r="C1312" t="s">
        <v>321</v>
      </c>
      <c r="D1312"/>
    </row>
    <row r="1313" spans="1:4" ht="12.75">
      <c r="A1313" t="s">
        <v>402</v>
      </c>
      <c r="B1313" t="s">
        <v>336</v>
      </c>
      <c r="C1313" t="s">
        <v>322</v>
      </c>
      <c r="D1313"/>
    </row>
    <row r="1314" spans="1:4" ht="12.75">
      <c r="A1314" t="s">
        <v>402</v>
      </c>
      <c r="B1314" t="s">
        <v>336</v>
      </c>
      <c r="C1314" t="s">
        <v>323</v>
      </c>
      <c r="D1314"/>
    </row>
    <row r="1315" spans="1:4" ht="12.75">
      <c r="A1315" t="s">
        <v>402</v>
      </c>
      <c r="B1315" t="s">
        <v>336</v>
      </c>
      <c r="C1315" t="s">
        <v>324</v>
      </c>
      <c r="D1315"/>
    </row>
    <row r="1316" spans="1:4" ht="12.75">
      <c r="A1316" t="s">
        <v>402</v>
      </c>
      <c r="B1316" t="s">
        <v>336</v>
      </c>
      <c r="C1316" t="s">
        <v>325</v>
      </c>
      <c r="D1316"/>
    </row>
    <row r="1317" spans="1:4" ht="12.75">
      <c r="A1317" t="s">
        <v>403</v>
      </c>
      <c r="B1317" t="s">
        <v>335</v>
      </c>
      <c r="C1317" t="s">
        <v>317</v>
      </c>
      <c r="D1317"/>
    </row>
    <row r="1318" spans="1:4" ht="12.75">
      <c r="A1318" t="s">
        <v>403</v>
      </c>
      <c r="B1318" t="s">
        <v>335</v>
      </c>
      <c r="C1318" t="s">
        <v>318</v>
      </c>
      <c r="D1318"/>
    </row>
    <row r="1319" spans="1:8" ht="12.75">
      <c r="A1319" t="s">
        <v>403</v>
      </c>
      <c r="B1319" t="s">
        <v>335</v>
      </c>
      <c r="C1319" t="s">
        <v>319</v>
      </c>
      <c r="D1319"/>
      <c r="F1319" s="159">
        <v>-1000</v>
      </c>
      <c r="G1319" s="159">
        <v>-1000</v>
      </c>
      <c r="H1319" s="159">
        <v>-2000</v>
      </c>
    </row>
    <row r="1320" spans="1:4" ht="12.75">
      <c r="A1320" t="s">
        <v>403</v>
      </c>
      <c r="B1320" t="s">
        <v>335</v>
      </c>
      <c r="C1320" t="s">
        <v>320</v>
      </c>
      <c r="D1320"/>
    </row>
    <row r="1321" spans="1:8" ht="12.75">
      <c r="A1321" t="s">
        <v>403</v>
      </c>
      <c r="B1321" t="s">
        <v>335</v>
      </c>
      <c r="C1321" t="s">
        <v>321</v>
      </c>
      <c r="D1321"/>
      <c r="F1321" s="159">
        <v>-2000</v>
      </c>
      <c r="G1321" s="159">
        <v>-5000</v>
      </c>
      <c r="H1321" s="159">
        <v>-5000</v>
      </c>
    </row>
    <row r="1322" spans="1:4" ht="12.75">
      <c r="A1322" t="s">
        <v>403</v>
      </c>
      <c r="B1322" t="s">
        <v>335</v>
      </c>
      <c r="C1322" t="s">
        <v>322</v>
      </c>
      <c r="D1322"/>
    </row>
    <row r="1323" spans="1:8" ht="12.75">
      <c r="A1323" t="s">
        <v>403</v>
      </c>
      <c r="B1323" t="s">
        <v>335</v>
      </c>
      <c r="C1323" t="s">
        <v>323</v>
      </c>
      <c r="D1323"/>
      <c r="G1323" s="159">
        <v>-1000</v>
      </c>
      <c r="H1323" s="159">
        <v>-1000</v>
      </c>
    </row>
    <row r="1324" spans="1:4" ht="12.75">
      <c r="A1324" t="s">
        <v>403</v>
      </c>
      <c r="B1324" t="s">
        <v>335</v>
      </c>
      <c r="C1324" t="s">
        <v>324</v>
      </c>
      <c r="D1324"/>
    </row>
    <row r="1325" spans="1:8" ht="12.75">
      <c r="A1325" t="s">
        <v>403</v>
      </c>
      <c r="B1325" t="s">
        <v>335</v>
      </c>
      <c r="C1325" t="s">
        <v>325</v>
      </c>
      <c r="D1325"/>
      <c r="F1325" s="159">
        <v>-2000</v>
      </c>
      <c r="G1325" s="159">
        <v>-5000</v>
      </c>
      <c r="H1325" s="159">
        <v>-5000</v>
      </c>
    </row>
    <row r="1326" spans="1:4" ht="12.75">
      <c r="A1326" t="s">
        <v>403</v>
      </c>
      <c r="B1326" t="s">
        <v>336</v>
      </c>
      <c r="C1326" t="s">
        <v>317</v>
      </c>
      <c r="D1326"/>
    </row>
    <row r="1327" spans="1:8" ht="12.75">
      <c r="A1327" t="s">
        <v>403</v>
      </c>
      <c r="B1327" t="s">
        <v>336</v>
      </c>
      <c r="C1327" t="s">
        <v>318</v>
      </c>
      <c r="D1327" s="159">
        <v>101752000</v>
      </c>
      <c r="E1327" s="159">
        <v>110955000</v>
      </c>
      <c r="F1327" s="159">
        <v>119983000</v>
      </c>
      <c r="G1327" s="159">
        <v>129622000</v>
      </c>
      <c r="H1327" s="159">
        <v>139517000</v>
      </c>
    </row>
    <row r="1328" spans="1:8" ht="12.75">
      <c r="A1328" t="s">
        <v>403</v>
      </c>
      <c r="B1328" t="s">
        <v>336</v>
      </c>
      <c r="C1328" t="s">
        <v>319</v>
      </c>
      <c r="D1328" s="159">
        <v>1640495000</v>
      </c>
      <c r="E1328" s="159">
        <v>1773657000</v>
      </c>
      <c r="F1328" s="159">
        <v>1904686000</v>
      </c>
      <c r="G1328" s="159">
        <v>2047762000</v>
      </c>
      <c r="H1328" s="159">
        <v>2202282000</v>
      </c>
    </row>
    <row r="1329" spans="1:8" ht="12.75">
      <c r="A1329" t="s">
        <v>403</v>
      </c>
      <c r="B1329" t="s">
        <v>336</v>
      </c>
      <c r="C1329" t="s">
        <v>320</v>
      </c>
      <c r="D1329" s="159">
        <v>40605000</v>
      </c>
      <c r="E1329" s="159">
        <v>44034000</v>
      </c>
      <c r="F1329" s="159">
        <v>47175000</v>
      </c>
      <c r="G1329" s="159">
        <v>50565000</v>
      </c>
      <c r="H1329" s="159">
        <v>54384000</v>
      </c>
    </row>
    <row r="1330" spans="1:8" ht="12.75">
      <c r="A1330" t="s">
        <v>403</v>
      </c>
      <c r="B1330" t="s">
        <v>336</v>
      </c>
      <c r="C1330" t="s">
        <v>321</v>
      </c>
      <c r="D1330" s="159">
        <v>995536000</v>
      </c>
      <c r="E1330" s="159">
        <v>1091422000</v>
      </c>
      <c r="F1330" s="159">
        <v>1187678000</v>
      </c>
      <c r="G1330" s="159">
        <v>1290163000</v>
      </c>
      <c r="H1330" s="159">
        <v>1389762000</v>
      </c>
    </row>
    <row r="1331" spans="1:8" ht="12.75">
      <c r="A1331" t="s">
        <v>403</v>
      </c>
      <c r="B1331" t="s">
        <v>336</v>
      </c>
      <c r="C1331" t="s">
        <v>322</v>
      </c>
      <c r="D1331" s="159">
        <v>400311000</v>
      </c>
      <c r="E1331" s="159">
        <v>435189000</v>
      </c>
      <c r="F1331" s="159">
        <v>470097000</v>
      </c>
      <c r="G1331" s="159">
        <v>506754000</v>
      </c>
      <c r="H1331" s="159">
        <v>545330000</v>
      </c>
    </row>
    <row r="1332" spans="1:8" ht="12.75">
      <c r="A1332" t="s">
        <v>403</v>
      </c>
      <c r="B1332" t="s">
        <v>336</v>
      </c>
      <c r="C1332" t="s">
        <v>323</v>
      </c>
      <c r="D1332" s="159">
        <v>105148000</v>
      </c>
      <c r="E1332" s="159">
        <v>113785000</v>
      </c>
      <c r="F1332" s="159">
        <v>121603000</v>
      </c>
      <c r="G1332" s="159">
        <v>130009000</v>
      </c>
      <c r="H1332" s="159">
        <v>139732000</v>
      </c>
    </row>
    <row r="1333" spans="1:8" ht="12.75">
      <c r="A1333" t="s">
        <v>403</v>
      </c>
      <c r="B1333" t="s">
        <v>336</v>
      </c>
      <c r="C1333" t="s">
        <v>324</v>
      </c>
      <c r="D1333" s="159">
        <v>1297890000</v>
      </c>
      <c r="E1333" s="159">
        <v>1397759000</v>
      </c>
      <c r="F1333" s="159">
        <v>1492071000</v>
      </c>
      <c r="G1333" s="159">
        <v>1594291000</v>
      </c>
      <c r="H1333" s="159">
        <v>1713405000</v>
      </c>
    </row>
    <row r="1334" spans="1:8" ht="12.75">
      <c r="A1334" t="s">
        <v>403</v>
      </c>
      <c r="B1334" t="s">
        <v>336</v>
      </c>
      <c r="C1334" t="s">
        <v>325</v>
      </c>
      <c r="D1334" s="159">
        <v>500528000</v>
      </c>
      <c r="E1334" s="159">
        <v>542392000</v>
      </c>
      <c r="F1334" s="159">
        <v>585213000</v>
      </c>
      <c r="G1334" s="159">
        <v>623253000</v>
      </c>
      <c r="H1334" s="159">
        <v>670038000</v>
      </c>
    </row>
    <row r="1335" spans="1:4" ht="12.75">
      <c r="A1335" t="s">
        <v>460</v>
      </c>
      <c r="B1335" t="s">
        <v>335</v>
      </c>
      <c r="C1335" t="s">
        <v>317</v>
      </c>
      <c r="D1335"/>
    </row>
    <row r="1336" spans="1:4" ht="12.75">
      <c r="A1336" t="s">
        <v>460</v>
      </c>
      <c r="B1336" t="s">
        <v>335</v>
      </c>
      <c r="C1336" t="s">
        <v>318</v>
      </c>
      <c r="D1336"/>
    </row>
    <row r="1337" spans="1:4" ht="12.75">
      <c r="A1337" t="s">
        <v>460</v>
      </c>
      <c r="B1337" t="s">
        <v>335</v>
      </c>
      <c r="C1337" t="s">
        <v>319</v>
      </c>
      <c r="D1337"/>
    </row>
    <row r="1338" spans="1:4" ht="12.75">
      <c r="A1338" t="s">
        <v>460</v>
      </c>
      <c r="B1338" t="s">
        <v>335</v>
      </c>
      <c r="C1338" t="s">
        <v>320</v>
      </c>
      <c r="D1338"/>
    </row>
    <row r="1339" spans="1:4" ht="12.75">
      <c r="A1339" t="s">
        <v>460</v>
      </c>
      <c r="B1339" t="s">
        <v>335</v>
      </c>
      <c r="C1339" t="s">
        <v>321</v>
      </c>
      <c r="D1339"/>
    </row>
    <row r="1340" spans="1:4" ht="12.75">
      <c r="A1340" t="s">
        <v>460</v>
      </c>
      <c r="B1340" t="s">
        <v>335</v>
      </c>
      <c r="C1340" t="s">
        <v>322</v>
      </c>
      <c r="D1340"/>
    </row>
    <row r="1341" spans="1:4" ht="12.75">
      <c r="A1341" t="s">
        <v>460</v>
      </c>
      <c r="B1341" t="s">
        <v>335</v>
      </c>
      <c r="C1341" t="s">
        <v>323</v>
      </c>
      <c r="D1341"/>
    </row>
    <row r="1342" spans="1:4" ht="12.75">
      <c r="A1342" t="s">
        <v>460</v>
      </c>
      <c r="B1342" t="s">
        <v>335</v>
      </c>
      <c r="C1342" t="s">
        <v>324</v>
      </c>
      <c r="D1342"/>
    </row>
    <row r="1343" spans="1:4" ht="12.75">
      <c r="A1343" t="s">
        <v>460</v>
      </c>
      <c r="B1343" t="s">
        <v>335</v>
      </c>
      <c r="C1343" t="s">
        <v>325</v>
      </c>
      <c r="D1343"/>
    </row>
    <row r="1344" spans="1:4" ht="12.75">
      <c r="A1344" t="s">
        <v>460</v>
      </c>
      <c r="B1344" t="s">
        <v>336</v>
      </c>
      <c r="C1344" t="s">
        <v>317</v>
      </c>
      <c r="D1344"/>
    </row>
    <row r="1345" spans="1:4" ht="12.75">
      <c r="A1345" t="s">
        <v>460</v>
      </c>
      <c r="B1345" t="s">
        <v>336</v>
      </c>
      <c r="C1345" t="s">
        <v>318</v>
      </c>
      <c r="D1345"/>
    </row>
    <row r="1346" spans="1:4" ht="12.75">
      <c r="A1346" t="s">
        <v>460</v>
      </c>
      <c r="B1346" t="s">
        <v>336</v>
      </c>
      <c r="C1346" t="s">
        <v>319</v>
      </c>
      <c r="D1346"/>
    </row>
    <row r="1347" spans="1:4" ht="12.75">
      <c r="A1347" t="s">
        <v>460</v>
      </c>
      <c r="B1347" t="s">
        <v>336</v>
      </c>
      <c r="C1347" t="s">
        <v>320</v>
      </c>
      <c r="D1347"/>
    </row>
    <row r="1348" spans="1:4" ht="12.75">
      <c r="A1348" t="s">
        <v>460</v>
      </c>
      <c r="B1348" t="s">
        <v>336</v>
      </c>
      <c r="C1348" t="s">
        <v>321</v>
      </c>
      <c r="D1348"/>
    </row>
    <row r="1349" spans="1:4" ht="12.75">
      <c r="A1349" t="s">
        <v>460</v>
      </c>
      <c r="B1349" t="s">
        <v>336</v>
      </c>
      <c r="C1349" t="s">
        <v>322</v>
      </c>
      <c r="D1349"/>
    </row>
    <row r="1350" spans="1:4" ht="12.75">
      <c r="A1350" t="s">
        <v>460</v>
      </c>
      <c r="B1350" t="s">
        <v>336</v>
      </c>
      <c r="C1350" t="s">
        <v>323</v>
      </c>
      <c r="D1350"/>
    </row>
    <row r="1351" spans="1:4" ht="12.75">
      <c r="A1351" t="s">
        <v>460</v>
      </c>
      <c r="B1351" t="s">
        <v>336</v>
      </c>
      <c r="C1351" t="s">
        <v>324</v>
      </c>
      <c r="D1351"/>
    </row>
    <row r="1352" spans="1:4" ht="12.75">
      <c r="A1352" t="s">
        <v>460</v>
      </c>
      <c r="B1352" t="s">
        <v>336</v>
      </c>
      <c r="C1352" t="s">
        <v>325</v>
      </c>
      <c r="D1352"/>
    </row>
    <row r="1353" spans="1:4" ht="12.75">
      <c r="A1353" t="s">
        <v>123</v>
      </c>
      <c r="B1353" t="s">
        <v>335</v>
      </c>
      <c r="C1353" t="s">
        <v>317</v>
      </c>
      <c r="D1353"/>
    </row>
    <row r="1354" spans="1:4" ht="12.75">
      <c r="A1354" t="s">
        <v>123</v>
      </c>
      <c r="B1354" t="s">
        <v>335</v>
      </c>
      <c r="C1354" t="s">
        <v>318</v>
      </c>
      <c r="D1354"/>
    </row>
    <row r="1355" spans="1:4" ht="12.75">
      <c r="A1355" t="s">
        <v>123</v>
      </c>
      <c r="B1355" t="s">
        <v>335</v>
      </c>
      <c r="C1355" t="s">
        <v>319</v>
      </c>
      <c r="D1355"/>
    </row>
    <row r="1356" spans="1:4" ht="12.75">
      <c r="A1356" t="s">
        <v>123</v>
      </c>
      <c r="B1356" t="s">
        <v>335</v>
      </c>
      <c r="C1356" t="s">
        <v>320</v>
      </c>
      <c r="D1356"/>
    </row>
    <row r="1357" spans="1:4" ht="12.75">
      <c r="A1357" t="s">
        <v>123</v>
      </c>
      <c r="B1357" t="s">
        <v>335</v>
      </c>
      <c r="C1357" t="s">
        <v>321</v>
      </c>
      <c r="D1357"/>
    </row>
    <row r="1358" spans="1:4" ht="12.75">
      <c r="A1358" t="s">
        <v>123</v>
      </c>
      <c r="B1358" t="s">
        <v>335</v>
      </c>
      <c r="C1358" t="s">
        <v>322</v>
      </c>
      <c r="D1358"/>
    </row>
    <row r="1359" spans="1:4" ht="12.75">
      <c r="A1359" t="s">
        <v>123</v>
      </c>
      <c r="B1359" t="s">
        <v>335</v>
      </c>
      <c r="C1359" t="s">
        <v>323</v>
      </c>
      <c r="D1359"/>
    </row>
    <row r="1360" spans="1:4" ht="12.75">
      <c r="A1360" t="s">
        <v>123</v>
      </c>
      <c r="B1360" t="s">
        <v>335</v>
      </c>
      <c r="C1360" t="s">
        <v>324</v>
      </c>
      <c r="D1360" s="159">
        <v>600000</v>
      </c>
    </row>
    <row r="1361" spans="1:4" ht="12.75">
      <c r="A1361" t="s">
        <v>123</v>
      </c>
      <c r="B1361" t="s">
        <v>335</v>
      </c>
      <c r="C1361" t="s">
        <v>325</v>
      </c>
      <c r="D1361"/>
    </row>
    <row r="1362" spans="1:4" ht="12.75">
      <c r="A1362" t="s">
        <v>123</v>
      </c>
      <c r="B1362" t="s">
        <v>336</v>
      </c>
      <c r="C1362" t="s">
        <v>317</v>
      </c>
      <c r="D1362"/>
    </row>
    <row r="1363" spans="1:4" ht="12.75">
      <c r="A1363" t="s">
        <v>123</v>
      </c>
      <c r="B1363" t="s">
        <v>336</v>
      </c>
      <c r="C1363" t="s">
        <v>318</v>
      </c>
      <c r="D1363"/>
    </row>
    <row r="1364" spans="1:4" ht="12.75">
      <c r="A1364" t="s">
        <v>123</v>
      </c>
      <c r="B1364" t="s">
        <v>336</v>
      </c>
      <c r="C1364" t="s">
        <v>319</v>
      </c>
      <c r="D1364"/>
    </row>
    <row r="1365" spans="1:4" ht="12.75">
      <c r="A1365" t="s">
        <v>123</v>
      </c>
      <c r="B1365" t="s">
        <v>336</v>
      </c>
      <c r="C1365" t="s">
        <v>320</v>
      </c>
      <c r="D1365"/>
    </row>
    <row r="1366" spans="1:4" ht="12.75">
      <c r="A1366" t="s">
        <v>123</v>
      </c>
      <c r="B1366" t="s">
        <v>336</v>
      </c>
      <c r="C1366" t="s">
        <v>321</v>
      </c>
      <c r="D1366"/>
    </row>
    <row r="1367" spans="1:4" ht="12.75">
      <c r="A1367" t="s">
        <v>123</v>
      </c>
      <c r="B1367" t="s">
        <v>336</v>
      </c>
      <c r="C1367" t="s">
        <v>322</v>
      </c>
      <c r="D1367"/>
    </row>
    <row r="1368" spans="1:4" ht="12.75">
      <c r="A1368" t="s">
        <v>123</v>
      </c>
      <c r="B1368" t="s">
        <v>336</v>
      </c>
      <c r="C1368" t="s">
        <v>323</v>
      </c>
      <c r="D1368"/>
    </row>
    <row r="1369" spans="1:4" ht="12.75">
      <c r="A1369" t="s">
        <v>123</v>
      </c>
      <c r="B1369" t="s">
        <v>336</v>
      </c>
      <c r="C1369" t="s">
        <v>324</v>
      </c>
      <c r="D1369"/>
    </row>
    <row r="1370" spans="1:4" ht="12.75">
      <c r="A1370" t="s">
        <v>123</v>
      </c>
      <c r="B1370" t="s">
        <v>336</v>
      </c>
      <c r="C1370" t="s">
        <v>325</v>
      </c>
      <c r="D1370"/>
    </row>
    <row r="1371" spans="1:4" ht="12.75">
      <c r="A1371" t="s">
        <v>461</v>
      </c>
      <c r="B1371" t="s">
        <v>335</v>
      </c>
      <c r="C1371" t="s">
        <v>317</v>
      </c>
      <c r="D1371"/>
    </row>
    <row r="1372" spans="1:4" ht="12.75">
      <c r="A1372" t="s">
        <v>461</v>
      </c>
      <c r="B1372" t="s">
        <v>335</v>
      </c>
      <c r="C1372" t="s">
        <v>318</v>
      </c>
      <c r="D1372"/>
    </row>
    <row r="1373" spans="1:4" ht="12.75">
      <c r="A1373" t="s">
        <v>461</v>
      </c>
      <c r="B1373" t="s">
        <v>335</v>
      </c>
      <c r="C1373" t="s">
        <v>319</v>
      </c>
      <c r="D1373"/>
    </row>
    <row r="1374" spans="1:4" ht="12.75">
      <c r="A1374" t="s">
        <v>461</v>
      </c>
      <c r="B1374" t="s">
        <v>335</v>
      </c>
      <c r="C1374" t="s">
        <v>320</v>
      </c>
      <c r="D1374"/>
    </row>
    <row r="1375" spans="1:4" ht="12.75">
      <c r="A1375" t="s">
        <v>461</v>
      </c>
      <c r="B1375" t="s">
        <v>335</v>
      </c>
      <c r="C1375" t="s">
        <v>321</v>
      </c>
      <c r="D1375"/>
    </row>
    <row r="1376" spans="1:4" ht="12.75">
      <c r="A1376" t="s">
        <v>461</v>
      </c>
      <c r="B1376" t="s">
        <v>335</v>
      </c>
      <c r="C1376" t="s">
        <v>322</v>
      </c>
      <c r="D1376"/>
    </row>
    <row r="1377" spans="1:4" ht="12.75">
      <c r="A1377" t="s">
        <v>461</v>
      </c>
      <c r="B1377" t="s">
        <v>335</v>
      </c>
      <c r="C1377" t="s">
        <v>323</v>
      </c>
      <c r="D1377"/>
    </row>
    <row r="1378" spans="1:4" ht="12.75">
      <c r="A1378" t="s">
        <v>461</v>
      </c>
      <c r="B1378" t="s">
        <v>335</v>
      </c>
      <c r="C1378" t="s">
        <v>324</v>
      </c>
      <c r="D1378"/>
    </row>
    <row r="1379" spans="1:4" ht="12.75">
      <c r="A1379" t="s">
        <v>461</v>
      </c>
      <c r="B1379" t="s">
        <v>335</v>
      </c>
      <c r="C1379" t="s">
        <v>325</v>
      </c>
      <c r="D1379"/>
    </row>
    <row r="1380" spans="1:4" ht="12.75">
      <c r="A1380" t="s">
        <v>461</v>
      </c>
      <c r="B1380" t="s">
        <v>336</v>
      </c>
      <c r="C1380" t="s">
        <v>317</v>
      </c>
      <c r="D1380"/>
    </row>
    <row r="1381" spans="1:4" ht="12.75">
      <c r="A1381" t="s">
        <v>461</v>
      </c>
      <c r="B1381" t="s">
        <v>336</v>
      </c>
      <c r="C1381" t="s">
        <v>318</v>
      </c>
      <c r="D1381"/>
    </row>
    <row r="1382" spans="1:4" ht="12.75">
      <c r="A1382" t="s">
        <v>461</v>
      </c>
      <c r="B1382" t="s">
        <v>336</v>
      </c>
      <c r="C1382" t="s">
        <v>319</v>
      </c>
      <c r="D1382"/>
    </row>
    <row r="1383" spans="1:4" ht="12.75">
      <c r="A1383" t="s">
        <v>461</v>
      </c>
      <c r="B1383" t="s">
        <v>336</v>
      </c>
      <c r="C1383" t="s">
        <v>320</v>
      </c>
      <c r="D1383"/>
    </row>
    <row r="1384" spans="1:4" ht="12.75">
      <c r="A1384" t="s">
        <v>461</v>
      </c>
      <c r="B1384" t="s">
        <v>336</v>
      </c>
      <c r="C1384" t="s">
        <v>321</v>
      </c>
      <c r="D1384"/>
    </row>
    <row r="1385" spans="1:4" ht="12.75">
      <c r="A1385" t="s">
        <v>461</v>
      </c>
      <c r="B1385" t="s">
        <v>336</v>
      </c>
      <c r="C1385" t="s">
        <v>322</v>
      </c>
      <c r="D1385"/>
    </row>
    <row r="1386" spans="1:4" ht="12.75">
      <c r="A1386" t="s">
        <v>461</v>
      </c>
      <c r="B1386" t="s">
        <v>336</v>
      </c>
      <c r="C1386" t="s">
        <v>323</v>
      </c>
      <c r="D1386"/>
    </row>
    <row r="1387" spans="1:4" ht="12.75">
      <c r="A1387" t="s">
        <v>461</v>
      </c>
      <c r="B1387" t="s">
        <v>336</v>
      </c>
      <c r="C1387" t="s">
        <v>324</v>
      </c>
      <c r="D1387"/>
    </row>
    <row r="1388" spans="1:4" ht="12.75">
      <c r="A1388" t="s">
        <v>461</v>
      </c>
      <c r="B1388" t="s">
        <v>336</v>
      </c>
      <c r="C1388" t="s">
        <v>325</v>
      </c>
      <c r="D1388"/>
    </row>
    <row r="1389" spans="1:4" ht="12.75">
      <c r="A1389" t="s">
        <v>462</v>
      </c>
      <c r="B1389" t="s">
        <v>335</v>
      </c>
      <c r="C1389" t="s">
        <v>317</v>
      </c>
      <c r="D1389"/>
    </row>
    <row r="1390" spans="1:4" ht="12.75">
      <c r="A1390" t="s">
        <v>462</v>
      </c>
      <c r="B1390" t="s">
        <v>335</v>
      </c>
      <c r="C1390" t="s">
        <v>318</v>
      </c>
      <c r="D1390"/>
    </row>
    <row r="1391" spans="1:4" ht="12.75">
      <c r="A1391" t="s">
        <v>462</v>
      </c>
      <c r="B1391" t="s">
        <v>335</v>
      </c>
      <c r="C1391" t="s">
        <v>319</v>
      </c>
      <c r="D1391"/>
    </row>
    <row r="1392" spans="1:4" ht="12.75">
      <c r="A1392" t="s">
        <v>462</v>
      </c>
      <c r="B1392" t="s">
        <v>335</v>
      </c>
      <c r="C1392" t="s">
        <v>320</v>
      </c>
      <c r="D1392"/>
    </row>
    <row r="1393" spans="1:4" ht="12.75">
      <c r="A1393" t="s">
        <v>462</v>
      </c>
      <c r="B1393" t="s">
        <v>335</v>
      </c>
      <c r="C1393" t="s">
        <v>321</v>
      </c>
      <c r="D1393"/>
    </row>
    <row r="1394" spans="1:4" ht="12.75">
      <c r="A1394" t="s">
        <v>462</v>
      </c>
      <c r="B1394" t="s">
        <v>335</v>
      </c>
      <c r="C1394" t="s">
        <v>322</v>
      </c>
      <c r="D1394"/>
    </row>
    <row r="1395" spans="1:4" ht="12.75">
      <c r="A1395" t="s">
        <v>462</v>
      </c>
      <c r="B1395" t="s">
        <v>335</v>
      </c>
      <c r="C1395" t="s">
        <v>323</v>
      </c>
      <c r="D1395"/>
    </row>
    <row r="1396" spans="1:4" ht="12.75">
      <c r="A1396" t="s">
        <v>462</v>
      </c>
      <c r="B1396" t="s">
        <v>335</v>
      </c>
      <c r="C1396" t="s">
        <v>324</v>
      </c>
      <c r="D1396"/>
    </row>
    <row r="1397" spans="1:4" ht="12.75">
      <c r="A1397" t="s">
        <v>462</v>
      </c>
      <c r="B1397" t="s">
        <v>335</v>
      </c>
      <c r="C1397" t="s">
        <v>325</v>
      </c>
      <c r="D1397"/>
    </row>
    <row r="1398" spans="1:4" ht="12.75">
      <c r="A1398" t="s">
        <v>462</v>
      </c>
      <c r="B1398" t="s">
        <v>336</v>
      </c>
      <c r="C1398" t="s">
        <v>317</v>
      </c>
      <c r="D1398"/>
    </row>
    <row r="1399" spans="1:4" ht="12.75">
      <c r="A1399" t="s">
        <v>462</v>
      </c>
      <c r="B1399" t="s">
        <v>336</v>
      </c>
      <c r="C1399" t="s">
        <v>318</v>
      </c>
      <c r="D1399"/>
    </row>
    <row r="1400" spans="1:4" ht="12.75">
      <c r="A1400" t="s">
        <v>462</v>
      </c>
      <c r="B1400" t="s">
        <v>336</v>
      </c>
      <c r="C1400" t="s">
        <v>319</v>
      </c>
      <c r="D1400"/>
    </row>
    <row r="1401" spans="1:4" ht="12.75">
      <c r="A1401" t="s">
        <v>462</v>
      </c>
      <c r="B1401" t="s">
        <v>336</v>
      </c>
      <c r="C1401" t="s">
        <v>320</v>
      </c>
      <c r="D1401"/>
    </row>
    <row r="1402" spans="1:4" ht="12.75">
      <c r="A1402" t="s">
        <v>462</v>
      </c>
      <c r="B1402" t="s">
        <v>336</v>
      </c>
      <c r="C1402" t="s">
        <v>321</v>
      </c>
      <c r="D1402"/>
    </row>
    <row r="1403" spans="1:4" ht="12.75">
      <c r="A1403" t="s">
        <v>462</v>
      </c>
      <c r="B1403" t="s">
        <v>336</v>
      </c>
      <c r="C1403" t="s">
        <v>322</v>
      </c>
      <c r="D1403"/>
    </row>
    <row r="1404" spans="1:4" ht="12.75">
      <c r="A1404" t="s">
        <v>462</v>
      </c>
      <c r="B1404" t="s">
        <v>336</v>
      </c>
      <c r="C1404" t="s">
        <v>323</v>
      </c>
      <c r="D1404"/>
    </row>
    <row r="1405" spans="1:4" ht="12.75">
      <c r="A1405" t="s">
        <v>462</v>
      </c>
      <c r="B1405" t="s">
        <v>336</v>
      </c>
      <c r="C1405" t="s">
        <v>324</v>
      </c>
      <c r="D1405"/>
    </row>
    <row r="1406" spans="1:4" ht="12.75">
      <c r="A1406" t="s">
        <v>462</v>
      </c>
      <c r="B1406" t="s">
        <v>336</v>
      </c>
      <c r="C1406" t="s">
        <v>325</v>
      </c>
      <c r="D1406"/>
    </row>
    <row r="1407" spans="1:4" ht="12.75">
      <c r="A1407" t="s">
        <v>627</v>
      </c>
      <c r="B1407" t="s">
        <v>335</v>
      </c>
      <c r="C1407" t="s">
        <v>317</v>
      </c>
      <c r="D1407"/>
    </row>
    <row r="1408" spans="1:4" ht="12.75">
      <c r="A1408" t="s">
        <v>627</v>
      </c>
      <c r="B1408" t="s">
        <v>335</v>
      </c>
      <c r="C1408" t="s">
        <v>318</v>
      </c>
      <c r="D1408"/>
    </row>
    <row r="1409" spans="1:4" ht="12.75">
      <c r="A1409" t="s">
        <v>627</v>
      </c>
      <c r="B1409" t="s">
        <v>335</v>
      </c>
      <c r="C1409" t="s">
        <v>319</v>
      </c>
      <c r="D1409" s="159">
        <v>23000</v>
      </c>
    </row>
    <row r="1410" spans="1:4" ht="12.75">
      <c r="A1410" t="s">
        <v>627</v>
      </c>
      <c r="B1410" t="s">
        <v>335</v>
      </c>
      <c r="C1410" t="s">
        <v>320</v>
      </c>
      <c r="D1410" s="159">
        <v>140000</v>
      </c>
    </row>
    <row r="1411" spans="1:4" ht="12.75">
      <c r="A1411" t="s">
        <v>627</v>
      </c>
      <c r="B1411" t="s">
        <v>335</v>
      </c>
      <c r="C1411" t="s">
        <v>321</v>
      </c>
      <c r="D1411" s="159">
        <v>140000</v>
      </c>
    </row>
    <row r="1412" spans="1:4" ht="12.75">
      <c r="A1412" t="s">
        <v>627</v>
      </c>
      <c r="B1412" t="s">
        <v>335</v>
      </c>
      <c r="C1412" t="s">
        <v>322</v>
      </c>
      <c r="D1412" s="159">
        <v>24000</v>
      </c>
    </row>
    <row r="1413" spans="1:4" ht="12.75">
      <c r="A1413" t="s">
        <v>627</v>
      </c>
      <c r="B1413" t="s">
        <v>335</v>
      </c>
      <c r="C1413" t="s">
        <v>323</v>
      </c>
      <c r="D1413"/>
    </row>
    <row r="1414" spans="1:4" ht="12.75">
      <c r="A1414" t="s">
        <v>627</v>
      </c>
      <c r="B1414" t="s">
        <v>335</v>
      </c>
      <c r="C1414" t="s">
        <v>324</v>
      </c>
      <c r="D1414"/>
    </row>
    <row r="1415" spans="1:4" ht="12.75">
      <c r="A1415" t="s">
        <v>627</v>
      </c>
      <c r="B1415" t="s">
        <v>335</v>
      </c>
      <c r="C1415" t="s">
        <v>325</v>
      </c>
      <c r="D1415" s="159">
        <v>23000</v>
      </c>
    </row>
    <row r="1416" spans="1:4" ht="12.75">
      <c r="A1416" t="s">
        <v>627</v>
      </c>
      <c r="B1416" t="s">
        <v>336</v>
      </c>
      <c r="C1416" t="s">
        <v>317</v>
      </c>
      <c r="D1416"/>
    </row>
    <row r="1417" spans="1:4" ht="12.75">
      <c r="A1417" t="s">
        <v>627</v>
      </c>
      <c r="B1417" t="s">
        <v>336</v>
      </c>
      <c r="C1417" t="s">
        <v>318</v>
      </c>
      <c r="D1417"/>
    </row>
    <row r="1418" spans="1:4" ht="12.75">
      <c r="A1418" t="s">
        <v>627</v>
      </c>
      <c r="B1418" t="s">
        <v>336</v>
      </c>
      <c r="C1418" t="s">
        <v>319</v>
      </c>
      <c r="D1418"/>
    </row>
    <row r="1419" spans="1:4" ht="12.75">
      <c r="A1419" t="s">
        <v>627</v>
      </c>
      <c r="B1419" t="s">
        <v>336</v>
      </c>
      <c r="C1419" t="s">
        <v>320</v>
      </c>
      <c r="D1419"/>
    </row>
    <row r="1420" spans="1:4" ht="12.75">
      <c r="A1420" t="s">
        <v>627</v>
      </c>
      <c r="B1420" t="s">
        <v>336</v>
      </c>
      <c r="C1420" t="s">
        <v>321</v>
      </c>
      <c r="D1420"/>
    </row>
    <row r="1421" spans="1:4" ht="12.75">
      <c r="A1421" t="s">
        <v>627</v>
      </c>
      <c r="B1421" t="s">
        <v>336</v>
      </c>
      <c r="C1421" t="s">
        <v>322</v>
      </c>
      <c r="D1421"/>
    </row>
    <row r="1422" spans="1:4" ht="12.75">
      <c r="A1422" t="s">
        <v>627</v>
      </c>
      <c r="B1422" t="s">
        <v>336</v>
      </c>
      <c r="C1422" t="s">
        <v>323</v>
      </c>
      <c r="D1422"/>
    </row>
    <row r="1423" spans="1:4" ht="12.75">
      <c r="A1423" t="s">
        <v>627</v>
      </c>
      <c r="B1423" t="s">
        <v>336</v>
      </c>
      <c r="C1423" t="s">
        <v>324</v>
      </c>
      <c r="D1423"/>
    </row>
    <row r="1424" spans="1:4" ht="12.75">
      <c r="A1424" t="s">
        <v>627</v>
      </c>
      <c r="B1424" t="s">
        <v>336</v>
      </c>
      <c r="C1424" t="s">
        <v>325</v>
      </c>
      <c r="D1424"/>
    </row>
    <row r="1425" spans="1:4" ht="12.75">
      <c r="A1425" t="s">
        <v>620</v>
      </c>
      <c r="B1425" t="s">
        <v>335</v>
      </c>
      <c r="C1425" t="s">
        <v>317</v>
      </c>
      <c r="D1425"/>
    </row>
    <row r="1426" spans="1:4" ht="12.75">
      <c r="A1426" t="s">
        <v>620</v>
      </c>
      <c r="B1426" t="s">
        <v>335</v>
      </c>
      <c r="C1426" t="s">
        <v>318</v>
      </c>
      <c r="D1426"/>
    </row>
    <row r="1427" spans="1:4" ht="12.75">
      <c r="A1427" t="s">
        <v>620</v>
      </c>
      <c r="B1427" t="s">
        <v>335</v>
      </c>
      <c r="C1427" t="s">
        <v>319</v>
      </c>
      <c r="D1427"/>
    </row>
    <row r="1428" spans="1:4" ht="12.75">
      <c r="A1428" t="s">
        <v>620</v>
      </c>
      <c r="B1428" t="s">
        <v>335</v>
      </c>
      <c r="C1428" t="s">
        <v>320</v>
      </c>
      <c r="D1428"/>
    </row>
    <row r="1429" spans="1:6" ht="12.75">
      <c r="A1429" t="s">
        <v>620</v>
      </c>
      <c r="B1429" t="s">
        <v>335</v>
      </c>
      <c r="C1429" t="s">
        <v>321</v>
      </c>
      <c r="D1429" s="159">
        <v>618000</v>
      </c>
      <c r="E1429" s="159">
        <v>730000</v>
      </c>
      <c r="F1429" s="159">
        <v>408000</v>
      </c>
    </row>
    <row r="1430" spans="1:4" ht="12.75">
      <c r="A1430" t="s">
        <v>620</v>
      </c>
      <c r="B1430" t="s">
        <v>335</v>
      </c>
      <c r="C1430" t="s">
        <v>322</v>
      </c>
      <c r="D1430"/>
    </row>
    <row r="1431" spans="1:4" ht="12.75">
      <c r="A1431" t="s">
        <v>620</v>
      </c>
      <c r="B1431" t="s">
        <v>335</v>
      </c>
      <c r="C1431" t="s">
        <v>323</v>
      </c>
      <c r="D1431"/>
    </row>
    <row r="1432" spans="1:4" ht="12.75">
      <c r="A1432" t="s">
        <v>620</v>
      </c>
      <c r="B1432" t="s">
        <v>335</v>
      </c>
      <c r="C1432" t="s">
        <v>324</v>
      </c>
      <c r="D1432"/>
    </row>
    <row r="1433" spans="1:4" ht="12.75">
      <c r="A1433" t="s">
        <v>620</v>
      </c>
      <c r="B1433" t="s">
        <v>335</v>
      </c>
      <c r="C1433" t="s">
        <v>325</v>
      </c>
      <c r="D1433"/>
    </row>
    <row r="1434" spans="1:4" ht="12.75">
      <c r="A1434" t="s">
        <v>620</v>
      </c>
      <c r="B1434" t="s">
        <v>336</v>
      </c>
      <c r="C1434" t="s">
        <v>317</v>
      </c>
      <c r="D1434"/>
    </row>
    <row r="1435" spans="1:4" ht="12.75">
      <c r="A1435" t="s">
        <v>620</v>
      </c>
      <c r="B1435" t="s">
        <v>336</v>
      </c>
      <c r="C1435" t="s">
        <v>318</v>
      </c>
      <c r="D1435"/>
    </row>
    <row r="1436" spans="1:4" ht="12.75">
      <c r="A1436" t="s">
        <v>620</v>
      </c>
      <c r="B1436" t="s">
        <v>336</v>
      </c>
      <c r="C1436" t="s">
        <v>319</v>
      </c>
      <c r="D1436"/>
    </row>
    <row r="1437" spans="1:4" ht="12.75">
      <c r="A1437" t="s">
        <v>620</v>
      </c>
      <c r="B1437" t="s">
        <v>336</v>
      </c>
      <c r="C1437" t="s">
        <v>320</v>
      </c>
      <c r="D1437"/>
    </row>
    <row r="1438" spans="1:4" ht="12.75">
      <c r="A1438" t="s">
        <v>620</v>
      </c>
      <c r="B1438" t="s">
        <v>336</v>
      </c>
      <c r="C1438" t="s">
        <v>321</v>
      </c>
      <c r="D1438"/>
    </row>
    <row r="1439" spans="1:4" ht="12.75">
      <c r="A1439" t="s">
        <v>620</v>
      </c>
      <c r="B1439" t="s">
        <v>336</v>
      </c>
      <c r="C1439" t="s">
        <v>322</v>
      </c>
      <c r="D1439"/>
    </row>
    <row r="1440" spans="1:4" ht="12.75">
      <c r="A1440" t="s">
        <v>620</v>
      </c>
      <c r="B1440" t="s">
        <v>336</v>
      </c>
      <c r="C1440" t="s">
        <v>323</v>
      </c>
      <c r="D1440"/>
    </row>
    <row r="1441" spans="1:4" ht="12.75">
      <c r="A1441" t="s">
        <v>620</v>
      </c>
      <c r="B1441" t="s">
        <v>336</v>
      </c>
      <c r="C1441" t="s">
        <v>324</v>
      </c>
      <c r="D1441"/>
    </row>
    <row r="1442" spans="1:4" ht="12.75">
      <c r="A1442" t="s">
        <v>620</v>
      </c>
      <c r="B1442" t="s">
        <v>336</v>
      </c>
      <c r="C1442" t="s">
        <v>325</v>
      </c>
      <c r="D1442"/>
    </row>
    <row r="1443" spans="1:4" ht="12.75">
      <c r="A1443" t="s">
        <v>463</v>
      </c>
      <c r="B1443" t="s">
        <v>335</v>
      </c>
      <c r="C1443" t="s">
        <v>317</v>
      </c>
      <c r="D1443"/>
    </row>
    <row r="1444" spans="1:4" ht="12.75">
      <c r="A1444" t="s">
        <v>463</v>
      </c>
      <c r="B1444" t="s">
        <v>335</v>
      </c>
      <c r="C1444" t="s">
        <v>318</v>
      </c>
      <c r="D1444"/>
    </row>
    <row r="1445" spans="1:4" ht="12.75">
      <c r="A1445" t="s">
        <v>463</v>
      </c>
      <c r="B1445" t="s">
        <v>335</v>
      </c>
      <c r="C1445" t="s">
        <v>319</v>
      </c>
      <c r="D1445"/>
    </row>
    <row r="1446" spans="1:4" ht="12.75">
      <c r="A1446" t="s">
        <v>463</v>
      </c>
      <c r="B1446" t="s">
        <v>335</v>
      </c>
      <c r="C1446" t="s">
        <v>320</v>
      </c>
      <c r="D1446"/>
    </row>
    <row r="1447" spans="1:4" ht="12.75">
      <c r="A1447" t="s">
        <v>463</v>
      </c>
      <c r="B1447" t="s">
        <v>335</v>
      </c>
      <c r="C1447" t="s">
        <v>321</v>
      </c>
      <c r="D1447"/>
    </row>
    <row r="1448" spans="1:4" ht="12.75">
      <c r="A1448" t="s">
        <v>463</v>
      </c>
      <c r="B1448" t="s">
        <v>335</v>
      </c>
      <c r="C1448" t="s">
        <v>322</v>
      </c>
      <c r="D1448"/>
    </row>
    <row r="1449" spans="1:4" ht="12.75">
      <c r="A1449" t="s">
        <v>463</v>
      </c>
      <c r="B1449" t="s">
        <v>335</v>
      </c>
      <c r="C1449" t="s">
        <v>323</v>
      </c>
      <c r="D1449"/>
    </row>
    <row r="1450" spans="1:4" ht="12.75">
      <c r="A1450" t="s">
        <v>463</v>
      </c>
      <c r="B1450" t="s">
        <v>335</v>
      </c>
      <c r="C1450" t="s">
        <v>324</v>
      </c>
      <c r="D1450"/>
    </row>
    <row r="1451" spans="1:4" ht="12.75">
      <c r="A1451" t="s">
        <v>463</v>
      </c>
      <c r="B1451" t="s">
        <v>335</v>
      </c>
      <c r="C1451" t="s">
        <v>325</v>
      </c>
      <c r="D1451"/>
    </row>
    <row r="1452" spans="1:4" ht="12.75">
      <c r="A1452" t="s">
        <v>463</v>
      </c>
      <c r="B1452" t="s">
        <v>336</v>
      </c>
      <c r="C1452" t="s">
        <v>317</v>
      </c>
      <c r="D1452"/>
    </row>
    <row r="1453" spans="1:4" ht="12.75">
      <c r="A1453" t="s">
        <v>463</v>
      </c>
      <c r="B1453" t="s">
        <v>336</v>
      </c>
      <c r="C1453" t="s">
        <v>318</v>
      </c>
      <c r="D1453"/>
    </row>
    <row r="1454" spans="1:4" ht="12.75">
      <c r="A1454" t="s">
        <v>463</v>
      </c>
      <c r="B1454" t="s">
        <v>336</v>
      </c>
      <c r="C1454" t="s">
        <v>319</v>
      </c>
      <c r="D1454"/>
    </row>
    <row r="1455" spans="1:4" ht="12.75">
      <c r="A1455" t="s">
        <v>463</v>
      </c>
      <c r="B1455" t="s">
        <v>336</v>
      </c>
      <c r="C1455" t="s">
        <v>320</v>
      </c>
      <c r="D1455"/>
    </row>
    <row r="1456" spans="1:4" ht="12.75">
      <c r="A1456" t="s">
        <v>463</v>
      </c>
      <c r="B1456" t="s">
        <v>336</v>
      </c>
      <c r="C1456" t="s">
        <v>321</v>
      </c>
      <c r="D1456"/>
    </row>
    <row r="1457" spans="1:4" ht="12.75">
      <c r="A1457" t="s">
        <v>463</v>
      </c>
      <c r="B1457" t="s">
        <v>336</v>
      </c>
      <c r="C1457" t="s">
        <v>322</v>
      </c>
      <c r="D1457"/>
    </row>
    <row r="1458" spans="1:4" ht="12.75">
      <c r="A1458" t="s">
        <v>463</v>
      </c>
      <c r="B1458" t="s">
        <v>336</v>
      </c>
      <c r="C1458" t="s">
        <v>323</v>
      </c>
      <c r="D1458"/>
    </row>
    <row r="1459" spans="1:4" ht="12.75">
      <c r="A1459" t="s">
        <v>463</v>
      </c>
      <c r="B1459" t="s">
        <v>336</v>
      </c>
      <c r="C1459" t="s">
        <v>324</v>
      </c>
      <c r="D1459"/>
    </row>
    <row r="1460" spans="1:4" ht="12.75">
      <c r="A1460" t="s">
        <v>463</v>
      </c>
      <c r="B1460" t="s">
        <v>336</v>
      </c>
      <c r="C1460" t="s">
        <v>325</v>
      </c>
      <c r="D1460"/>
    </row>
    <row r="1461" spans="1:4" ht="12.75">
      <c r="A1461" t="s">
        <v>609</v>
      </c>
      <c r="B1461" t="s">
        <v>335</v>
      </c>
      <c r="C1461" t="s">
        <v>317</v>
      </c>
      <c r="D1461"/>
    </row>
    <row r="1462" spans="1:4" ht="12.75">
      <c r="A1462" t="s">
        <v>609</v>
      </c>
      <c r="B1462" t="s">
        <v>335</v>
      </c>
      <c r="C1462" t="s">
        <v>318</v>
      </c>
      <c r="D1462"/>
    </row>
    <row r="1463" spans="1:5" ht="12.75">
      <c r="A1463" t="s">
        <v>609</v>
      </c>
      <c r="B1463" t="s">
        <v>335</v>
      </c>
      <c r="C1463" t="s">
        <v>319</v>
      </c>
      <c r="D1463" s="159">
        <v>500000</v>
      </c>
      <c r="E1463" s="159">
        <v>259000</v>
      </c>
    </row>
    <row r="1464" spans="1:4" ht="12.75">
      <c r="A1464" t="s">
        <v>609</v>
      </c>
      <c r="B1464" t="s">
        <v>335</v>
      </c>
      <c r="C1464" t="s">
        <v>320</v>
      </c>
      <c r="D1464"/>
    </row>
    <row r="1465" spans="1:4" ht="12.75">
      <c r="A1465" t="s">
        <v>609</v>
      </c>
      <c r="B1465" t="s">
        <v>335</v>
      </c>
      <c r="C1465" t="s">
        <v>321</v>
      </c>
      <c r="D1465"/>
    </row>
    <row r="1466" spans="1:4" ht="12.75">
      <c r="A1466" t="s">
        <v>609</v>
      </c>
      <c r="B1466" t="s">
        <v>335</v>
      </c>
      <c r="C1466" t="s">
        <v>322</v>
      </c>
      <c r="D1466"/>
    </row>
    <row r="1467" spans="1:4" ht="12.75">
      <c r="A1467" t="s">
        <v>609</v>
      </c>
      <c r="B1467" t="s">
        <v>335</v>
      </c>
      <c r="C1467" t="s">
        <v>323</v>
      </c>
      <c r="D1467"/>
    </row>
    <row r="1468" spans="1:4" ht="12.75">
      <c r="A1468" t="s">
        <v>609</v>
      </c>
      <c r="B1468" t="s">
        <v>335</v>
      </c>
      <c r="C1468" t="s">
        <v>324</v>
      </c>
      <c r="D1468"/>
    </row>
    <row r="1469" spans="1:4" ht="12.75">
      <c r="A1469" t="s">
        <v>609</v>
      </c>
      <c r="B1469" t="s">
        <v>335</v>
      </c>
      <c r="C1469" t="s">
        <v>325</v>
      </c>
      <c r="D1469"/>
    </row>
    <row r="1470" spans="1:4" ht="12.75">
      <c r="A1470" t="s">
        <v>609</v>
      </c>
      <c r="B1470" t="s">
        <v>336</v>
      </c>
      <c r="C1470" t="s">
        <v>317</v>
      </c>
      <c r="D1470"/>
    </row>
    <row r="1471" spans="1:4" ht="12.75">
      <c r="A1471" t="s">
        <v>609</v>
      </c>
      <c r="B1471" t="s">
        <v>336</v>
      </c>
      <c r="C1471" t="s">
        <v>318</v>
      </c>
      <c r="D1471"/>
    </row>
    <row r="1472" spans="1:4" ht="12.75">
      <c r="A1472" t="s">
        <v>609</v>
      </c>
      <c r="B1472" t="s">
        <v>336</v>
      </c>
      <c r="C1472" t="s">
        <v>319</v>
      </c>
      <c r="D1472"/>
    </row>
    <row r="1473" spans="1:4" ht="12.75">
      <c r="A1473" t="s">
        <v>609</v>
      </c>
      <c r="B1473" t="s">
        <v>336</v>
      </c>
      <c r="C1473" t="s">
        <v>320</v>
      </c>
      <c r="D1473"/>
    </row>
    <row r="1474" spans="1:4" ht="12.75">
      <c r="A1474" t="s">
        <v>609</v>
      </c>
      <c r="B1474" t="s">
        <v>336</v>
      </c>
      <c r="C1474" t="s">
        <v>321</v>
      </c>
      <c r="D1474"/>
    </row>
    <row r="1475" spans="1:4" ht="12.75">
      <c r="A1475" t="s">
        <v>609</v>
      </c>
      <c r="B1475" t="s">
        <v>336</v>
      </c>
      <c r="C1475" t="s">
        <v>322</v>
      </c>
      <c r="D1475"/>
    </row>
    <row r="1476" spans="1:4" ht="12.75">
      <c r="A1476" t="s">
        <v>609</v>
      </c>
      <c r="B1476" t="s">
        <v>336</v>
      </c>
      <c r="C1476" t="s">
        <v>323</v>
      </c>
      <c r="D1476"/>
    </row>
    <row r="1477" spans="1:4" ht="12.75">
      <c r="A1477" t="s">
        <v>609</v>
      </c>
      <c r="B1477" t="s">
        <v>336</v>
      </c>
      <c r="C1477" t="s">
        <v>324</v>
      </c>
      <c r="D1477"/>
    </row>
    <row r="1478" spans="1:4" ht="12.75">
      <c r="A1478" t="s">
        <v>609</v>
      </c>
      <c r="B1478" t="s">
        <v>336</v>
      </c>
      <c r="C1478" t="s">
        <v>325</v>
      </c>
      <c r="D1478"/>
    </row>
    <row r="1479" spans="1:4" ht="12.75">
      <c r="A1479" t="s">
        <v>404</v>
      </c>
      <c r="B1479" t="s">
        <v>335</v>
      </c>
      <c r="C1479" t="s">
        <v>317</v>
      </c>
      <c r="D1479"/>
    </row>
    <row r="1480" spans="1:4" ht="12.75">
      <c r="A1480" t="s">
        <v>404</v>
      </c>
      <c r="B1480" t="s">
        <v>335</v>
      </c>
      <c r="C1480" t="s">
        <v>318</v>
      </c>
      <c r="D1480"/>
    </row>
    <row r="1481" spans="1:8" ht="12.75">
      <c r="A1481" t="s">
        <v>404</v>
      </c>
      <c r="B1481" t="s">
        <v>335</v>
      </c>
      <c r="C1481" t="s">
        <v>319</v>
      </c>
      <c r="D1481" s="159">
        <v>770000</v>
      </c>
      <c r="E1481" s="159">
        <v>842000</v>
      </c>
      <c r="F1481" s="159">
        <v>913000</v>
      </c>
      <c r="G1481" s="159">
        <v>987000</v>
      </c>
      <c r="H1481" s="159">
        <v>1007000</v>
      </c>
    </row>
    <row r="1482" spans="1:4" ht="12.75">
      <c r="A1482" t="s">
        <v>404</v>
      </c>
      <c r="B1482" t="s">
        <v>335</v>
      </c>
      <c r="C1482" t="s">
        <v>320</v>
      </c>
      <c r="D1482"/>
    </row>
    <row r="1483" spans="1:4" ht="12.75">
      <c r="A1483" t="s">
        <v>404</v>
      </c>
      <c r="B1483" t="s">
        <v>335</v>
      </c>
      <c r="C1483" t="s">
        <v>321</v>
      </c>
      <c r="D1483"/>
    </row>
    <row r="1484" spans="1:8" ht="12.75">
      <c r="A1484" t="s">
        <v>404</v>
      </c>
      <c r="B1484" t="s">
        <v>335</v>
      </c>
      <c r="C1484" t="s">
        <v>322</v>
      </c>
      <c r="D1484" s="159">
        <v>1006000</v>
      </c>
      <c r="E1484" s="159">
        <v>1023000</v>
      </c>
      <c r="F1484" s="159">
        <v>1044000</v>
      </c>
      <c r="G1484" s="159">
        <v>1069000</v>
      </c>
      <c r="H1484" s="159">
        <v>1094000</v>
      </c>
    </row>
    <row r="1485" spans="1:8" ht="12.75">
      <c r="A1485" t="s">
        <v>404</v>
      </c>
      <c r="B1485" t="s">
        <v>335</v>
      </c>
      <c r="C1485" t="s">
        <v>323</v>
      </c>
      <c r="D1485" s="159">
        <v>150000</v>
      </c>
      <c r="E1485" s="159">
        <v>151000</v>
      </c>
      <c r="F1485" s="159">
        <v>150000</v>
      </c>
      <c r="G1485" s="159">
        <v>150000</v>
      </c>
      <c r="H1485" s="159">
        <v>153000</v>
      </c>
    </row>
    <row r="1486" spans="1:8" ht="12.75">
      <c r="A1486" t="s">
        <v>404</v>
      </c>
      <c r="B1486" t="s">
        <v>335</v>
      </c>
      <c r="C1486" t="s">
        <v>324</v>
      </c>
      <c r="D1486" s="159">
        <v>100000</v>
      </c>
      <c r="E1486" s="159">
        <v>100000</v>
      </c>
      <c r="F1486" s="159">
        <v>101000</v>
      </c>
      <c r="G1486" s="159">
        <v>101000</v>
      </c>
      <c r="H1486" s="159">
        <v>103000</v>
      </c>
    </row>
    <row r="1487" spans="1:4" ht="12.75">
      <c r="A1487" t="s">
        <v>404</v>
      </c>
      <c r="B1487" t="s">
        <v>335</v>
      </c>
      <c r="C1487" t="s">
        <v>325</v>
      </c>
      <c r="D1487"/>
    </row>
    <row r="1488" spans="1:4" ht="12.75">
      <c r="A1488" t="s">
        <v>404</v>
      </c>
      <c r="B1488" t="s">
        <v>336</v>
      </c>
      <c r="C1488" t="s">
        <v>317</v>
      </c>
      <c r="D1488"/>
    </row>
    <row r="1489" spans="1:4" ht="12.75">
      <c r="A1489" t="s">
        <v>404</v>
      </c>
      <c r="B1489" t="s">
        <v>336</v>
      </c>
      <c r="C1489" t="s">
        <v>318</v>
      </c>
      <c r="D1489"/>
    </row>
    <row r="1490" spans="1:4" ht="12.75">
      <c r="A1490" t="s">
        <v>404</v>
      </c>
      <c r="B1490" t="s">
        <v>336</v>
      </c>
      <c r="C1490" t="s">
        <v>319</v>
      </c>
      <c r="D1490"/>
    </row>
    <row r="1491" spans="1:4" ht="12.75">
      <c r="A1491" t="s">
        <v>404</v>
      </c>
      <c r="B1491" t="s">
        <v>336</v>
      </c>
      <c r="C1491" t="s">
        <v>320</v>
      </c>
      <c r="D1491"/>
    </row>
    <row r="1492" spans="1:4" ht="12.75">
      <c r="A1492" t="s">
        <v>404</v>
      </c>
      <c r="B1492" t="s">
        <v>336</v>
      </c>
      <c r="C1492" t="s">
        <v>321</v>
      </c>
      <c r="D1492"/>
    </row>
    <row r="1493" spans="1:4" ht="12.75">
      <c r="A1493" t="s">
        <v>404</v>
      </c>
      <c r="B1493" t="s">
        <v>336</v>
      </c>
      <c r="C1493" t="s">
        <v>322</v>
      </c>
      <c r="D1493"/>
    </row>
    <row r="1494" spans="1:4" ht="12.75">
      <c r="A1494" t="s">
        <v>404</v>
      </c>
      <c r="B1494" t="s">
        <v>336</v>
      </c>
      <c r="C1494" t="s">
        <v>323</v>
      </c>
      <c r="D1494"/>
    </row>
    <row r="1495" spans="1:4" ht="12.75">
      <c r="A1495" t="s">
        <v>404</v>
      </c>
      <c r="B1495" t="s">
        <v>336</v>
      </c>
      <c r="C1495" t="s">
        <v>324</v>
      </c>
      <c r="D1495"/>
    </row>
    <row r="1496" spans="1:4" ht="12.75">
      <c r="A1496" t="s">
        <v>404</v>
      </c>
      <c r="B1496" t="s">
        <v>336</v>
      </c>
      <c r="C1496" t="s">
        <v>325</v>
      </c>
      <c r="D1496"/>
    </row>
    <row r="1497" spans="1:4" ht="12.75">
      <c r="A1497" t="s">
        <v>614</v>
      </c>
      <c r="B1497" t="s">
        <v>335</v>
      </c>
      <c r="C1497" t="s">
        <v>317</v>
      </c>
      <c r="D1497"/>
    </row>
    <row r="1498" spans="1:4" ht="12.75">
      <c r="A1498" t="s">
        <v>614</v>
      </c>
      <c r="B1498" t="s">
        <v>335</v>
      </c>
      <c r="C1498" t="s">
        <v>318</v>
      </c>
      <c r="D1498"/>
    </row>
    <row r="1499" spans="1:4" ht="12.75">
      <c r="A1499" t="s">
        <v>614</v>
      </c>
      <c r="B1499" t="s">
        <v>335</v>
      </c>
      <c r="C1499" t="s">
        <v>319</v>
      </c>
      <c r="D1499"/>
    </row>
    <row r="1500" spans="1:8" ht="12.75">
      <c r="A1500" t="s">
        <v>614</v>
      </c>
      <c r="B1500" t="s">
        <v>335</v>
      </c>
      <c r="C1500" t="s">
        <v>320</v>
      </c>
      <c r="D1500" s="159">
        <v>13184000</v>
      </c>
      <c r="E1500" s="159">
        <v>13434000</v>
      </c>
      <c r="F1500" s="159">
        <v>13661000</v>
      </c>
      <c r="G1500" s="159">
        <v>13919000</v>
      </c>
      <c r="H1500" s="159">
        <v>14184000</v>
      </c>
    </row>
    <row r="1501" spans="1:4" ht="12.75">
      <c r="A1501" t="s">
        <v>614</v>
      </c>
      <c r="B1501" t="s">
        <v>335</v>
      </c>
      <c r="C1501" t="s">
        <v>321</v>
      </c>
      <c r="D1501"/>
    </row>
    <row r="1502" spans="1:4" ht="12.75">
      <c r="A1502" t="s">
        <v>614</v>
      </c>
      <c r="B1502" t="s">
        <v>335</v>
      </c>
      <c r="C1502" t="s">
        <v>322</v>
      </c>
      <c r="D1502"/>
    </row>
    <row r="1503" spans="1:4" ht="12.75">
      <c r="A1503" t="s">
        <v>614</v>
      </c>
      <c r="B1503" t="s">
        <v>335</v>
      </c>
      <c r="C1503" t="s">
        <v>323</v>
      </c>
      <c r="D1503"/>
    </row>
    <row r="1504" spans="1:4" ht="12.75">
      <c r="A1504" t="s">
        <v>614</v>
      </c>
      <c r="B1504" t="s">
        <v>335</v>
      </c>
      <c r="C1504" t="s">
        <v>324</v>
      </c>
      <c r="D1504"/>
    </row>
    <row r="1505" spans="1:4" ht="12.75">
      <c r="A1505" t="s">
        <v>614</v>
      </c>
      <c r="B1505" t="s">
        <v>335</v>
      </c>
      <c r="C1505" t="s">
        <v>325</v>
      </c>
      <c r="D1505"/>
    </row>
    <row r="1506" spans="1:4" ht="12.75">
      <c r="A1506" t="s">
        <v>614</v>
      </c>
      <c r="B1506" t="s">
        <v>336</v>
      </c>
      <c r="C1506" t="s">
        <v>317</v>
      </c>
      <c r="D1506"/>
    </row>
    <row r="1507" spans="1:4" ht="12.75">
      <c r="A1507" t="s">
        <v>614</v>
      </c>
      <c r="B1507" t="s">
        <v>336</v>
      </c>
      <c r="C1507" t="s">
        <v>318</v>
      </c>
      <c r="D1507"/>
    </row>
    <row r="1508" spans="1:4" ht="12.75">
      <c r="A1508" t="s">
        <v>614</v>
      </c>
      <c r="B1508" t="s">
        <v>336</v>
      </c>
      <c r="C1508" t="s">
        <v>319</v>
      </c>
      <c r="D1508"/>
    </row>
    <row r="1509" spans="1:4" ht="12.75">
      <c r="A1509" t="s">
        <v>614</v>
      </c>
      <c r="B1509" t="s">
        <v>336</v>
      </c>
      <c r="C1509" t="s">
        <v>320</v>
      </c>
      <c r="D1509"/>
    </row>
    <row r="1510" spans="1:4" ht="12.75">
      <c r="A1510" t="s">
        <v>614</v>
      </c>
      <c r="B1510" t="s">
        <v>336</v>
      </c>
      <c r="C1510" t="s">
        <v>321</v>
      </c>
      <c r="D1510"/>
    </row>
    <row r="1511" spans="1:4" ht="12.75">
      <c r="A1511" t="s">
        <v>614</v>
      </c>
      <c r="B1511" t="s">
        <v>336</v>
      </c>
      <c r="C1511" t="s">
        <v>322</v>
      </c>
      <c r="D1511"/>
    </row>
    <row r="1512" spans="1:4" ht="12.75">
      <c r="A1512" t="s">
        <v>614</v>
      </c>
      <c r="B1512" t="s">
        <v>336</v>
      </c>
      <c r="C1512" t="s">
        <v>323</v>
      </c>
      <c r="D1512"/>
    </row>
    <row r="1513" spans="1:4" ht="12.75">
      <c r="A1513" t="s">
        <v>614</v>
      </c>
      <c r="B1513" t="s">
        <v>336</v>
      </c>
      <c r="C1513" t="s">
        <v>324</v>
      </c>
      <c r="D1513"/>
    </row>
    <row r="1514" spans="1:4" ht="12.75">
      <c r="A1514" t="s">
        <v>614</v>
      </c>
      <c r="B1514" t="s">
        <v>336</v>
      </c>
      <c r="C1514" t="s">
        <v>325</v>
      </c>
      <c r="D1514"/>
    </row>
    <row r="1515" spans="1:4" ht="12.75">
      <c r="A1515" t="s">
        <v>633</v>
      </c>
      <c r="B1515" t="s">
        <v>335</v>
      </c>
      <c r="C1515" t="s">
        <v>317</v>
      </c>
      <c r="D1515"/>
    </row>
    <row r="1516" spans="1:4" ht="12.75">
      <c r="A1516" t="s">
        <v>633</v>
      </c>
      <c r="B1516" t="s">
        <v>335</v>
      </c>
      <c r="C1516" t="s">
        <v>318</v>
      </c>
      <c r="D1516"/>
    </row>
    <row r="1517" spans="1:4" ht="12.75">
      <c r="A1517" t="s">
        <v>633</v>
      </c>
      <c r="B1517" t="s">
        <v>335</v>
      </c>
      <c r="C1517" t="s">
        <v>319</v>
      </c>
      <c r="D1517"/>
    </row>
    <row r="1518" spans="1:8" ht="12.75">
      <c r="A1518" t="s">
        <v>633</v>
      </c>
      <c r="B1518" t="s">
        <v>335</v>
      </c>
      <c r="C1518" t="s">
        <v>320</v>
      </c>
      <c r="D1518" s="159">
        <v>4386000</v>
      </c>
      <c r="E1518" s="159">
        <v>5237000</v>
      </c>
      <c r="F1518" s="159">
        <v>8354000</v>
      </c>
      <c r="G1518" s="159">
        <v>6115000</v>
      </c>
      <c r="H1518" s="159">
        <v>5569000</v>
      </c>
    </row>
    <row r="1519" spans="1:4" ht="12.75">
      <c r="A1519" t="s">
        <v>633</v>
      </c>
      <c r="B1519" t="s">
        <v>335</v>
      </c>
      <c r="C1519" t="s">
        <v>321</v>
      </c>
      <c r="D1519"/>
    </row>
    <row r="1520" spans="1:4" ht="12.75">
      <c r="A1520" t="s">
        <v>633</v>
      </c>
      <c r="B1520" t="s">
        <v>335</v>
      </c>
      <c r="C1520" t="s">
        <v>322</v>
      </c>
      <c r="D1520"/>
    </row>
    <row r="1521" spans="1:4" ht="12.75">
      <c r="A1521" t="s">
        <v>633</v>
      </c>
      <c r="B1521" t="s">
        <v>335</v>
      </c>
      <c r="C1521" t="s">
        <v>323</v>
      </c>
      <c r="D1521"/>
    </row>
    <row r="1522" spans="1:4" ht="12.75">
      <c r="A1522" t="s">
        <v>633</v>
      </c>
      <c r="B1522" t="s">
        <v>335</v>
      </c>
      <c r="C1522" t="s">
        <v>324</v>
      </c>
      <c r="D1522"/>
    </row>
    <row r="1523" spans="1:8" ht="12.75">
      <c r="A1523" t="s">
        <v>633</v>
      </c>
      <c r="B1523" t="s">
        <v>335</v>
      </c>
      <c r="C1523" t="s">
        <v>325</v>
      </c>
      <c r="D1523" s="159">
        <v>679761000</v>
      </c>
      <c r="E1523" s="159">
        <v>650090000</v>
      </c>
      <c r="F1523" s="159">
        <v>687138000</v>
      </c>
      <c r="G1523" s="159">
        <v>716991000</v>
      </c>
      <c r="H1523" s="159">
        <v>689527000</v>
      </c>
    </row>
    <row r="1524" spans="1:4" ht="12.75">
      <c r="A1524" t="s">
        <v>633</v>
      </c>
      <c r="B1524" t="s">
        <v>336</v>
      </c>
      <c r="C1524" t="s">
        <v>317</v>
      </c>
      <c r="D1524"/>
    </row>
    <row r="1525" spans="1:4" ht="12.75">
      <c r="A1525" t="s">
        <v>633</v>
      </c>
      <c r="B1525" t="s">
        <v>336</v>
      </c>
      <c r="C1525" t="s">
        <v>318</v>
      </c>
      <c r="D1525"/>
    </row>
    <row r="1526" spans="1:4" ht="12.75">
      <c r="A1526" t="s">
        <v>633</v>
      </c>
      <c r="B1526" t="s">
        <v>336</v>
      </c>
      <c r="C1526" t="s">
        <v>319</v>
      </c>
      <c r="D1526"/>
    </row>
    <row r="1527" spans="1:4" ht="12.75">
      <c r="A1527" t="s">
        <v>633</v>
      </c>
      <c r="B1527" t="s">
        <v>336</v>
      </c>
      <c r="C1527" t="s">
        <v>320</v>
      </c>
      <c r="D1527"/>
    </row>
    <row r="1528" spans="1:4" ht="12.75">
      <c r="A1528" t="s">
        <v>633</v>
      </c>
      <c r="B1528" t="s">
        <v>336</v>
      </c>
      <c r="C1528" t="s">
        <v>321</v>
      </c>
      <c r="D1528"/>
    </row>
    <row r="1529" spans="1:4" ht="12.75">
      <c r="A1529" t="s">
        <v>633</v>
      </c>
      <c r="B1529" t="s">
        <v>336</v>
      </c>
      <c r="C1529" t="s">
        <v>322</v>
      </c>
      <c r="D1529"/>
    </row>
    <row r="1530" spans="1:4" ht="12.75">
      <c r="A1530" t="s">
        <v>633</v>
      </c>
      <c r="B1530" t="s">
        <v>336</v>
      </c>
      <c r="C1530" t="s">
        <v>323</v>
      </c>
      <c r="D1530"/>
    </row>
    <row r="1531" spans="1:4" ht="12.75">
      <c r="A1531" t="s">
        <v>633</v>
      </c>
      <c r="B1531" t="s">
        <v>336</v>
      </c>
      <c r="C1531" t="s">
        <v>324</v>
      </c>
      <c r="D1531"/>
    </row>
    <row r="1532" spans="1:4" ht="12.75">
      <c r="A1532" t="s">
        <v>633</v>
      </c>
      <c r="B1532" t="s">
        <v>336</v>
      </c>
      <c r="C1532" t="s">
        <v>325</v>
      </c>
      <c r="D1532"/>
    </row>
    <row r="1533" spans="1:4" ht="12.75">
      <c r="A1533" t="s">
        <v>662</v>
      </c>
      <c r="B1533" t="s">
        <v>335</v>
      </c>
      <c r="C1533" t="s">
        <v>317</v>
      </c>
      <c r="D1533"/>
    </row>
    <row r="1534" spans="1:4" ht="12.75">
      <c r="A1534" t="s">
        <v>662</v>
      </c>
      <c r="B1534" t="s">
        <v>335</v>
      </c>
      <c r="C1534" t="s">
        <v>318</v>
      </c>
      <c r="D1534"/>
    </row>
    <row r="1535" spans="1:4" ht="12.75">
      <c r="A1535" t="s">
        <v>662</v>
      </c>
      <c r="B1535" t="s">
        <v>335</v>
      </c>
      <c r="C1535" t="s">
        <v>319</v>
      </c>
      <c r="D1535"/>
    </row>
    <row r="1536" spans="1:4" ht="12.75">
      <c r="A1536" t="s">
        <v>662</v>
      </c>
      <c r="B1536" t="s">
        <v>335</v>
      </c>
      <c r="C1536" t="s">
        <v>320</v>
      </c>
      <c r="D1536"/>
    </row>
    <row r="1537" spans="1:4" ht="12.75">
      <c r="A1537" t="s">
        <v>662</v>
      </c>
      <c r="B1537" t="s">
        <v>335</v>
      </c>
      <c r="C1537" t="s">
        <v>321</v>
      </c>
      <c r="D1537"/>
    </row>
    <row r="1538" spans="1:4" ht="12.75">
      <c r="A1538" t="s">
        <v>662</v>
      </c>
      <c r="B1538" t="s">
        <v>335</v>
      </c>
      <c r="C1538" t="s">
        <v>322</v>
      </c>
      <c r="D1538"/>
    </row>
    <row r="1539" spans="1:4" ht="12.75">
      <c r="A1539" t="s">
        <v>662</v>
      </c>
      <c r="B1539" t="s">
        <v>335</v>
      </c>
      <c r="C1539" t="s">
        <v>323</v>
      </c>
      <c r="D1539"/>
    </row>
    <row r="1540" spans="1:4" ht="12.75">
      <c r="A1540" t="s">
        <v>662</v>
      </c>
      <c r="B1540" t="s">
        <v>335</v>
      </c>
      <c r="C1540" t="s">
        <v>324</v>
      </c>
      <c r="D1540"/>
    </row>
    <row r="1541" spans="1:4" ht="12.75">
      <c r="A1541" t="s">
        <v>662</v>
      </c>
      <c r="B1541" t="s">
        <v>335</v>
      </c>
      <c r="C1541" t="s">
        <v>325</v>
      </c>
      <c r="D1541"/>
    </row>
    <row r="1542" spans="1:4" ht="12.75">
      <c r="A1542" t="s">
        <v>662</v>
      </c>
      <c r="B1542" t="s">
        <v>336</v>
      </c>
      <c r="C1542" t="s">
        <v>317</v>
      </c>
      <c r="D1542"/>
    </row>
    <row r="1543" spans="1:4" ht="12.75">
      <c r="A1543" t="s">
        <v>662</v>
      </c>
      <c r="B1543" t="s">
        <v>336</v>
      </c>
      <c r="C1543" t="s">
        <v>318</v>
      </c>
      <c r="D1543"/>
    </row>
    <row r="1544" spans="1:4" ht="12.75">
      <c r="A1544" t="s">
        <v>662</v>
      </c>
      <c r="B1544" t="s">
        <v>336</v>
      </c>
      <c r="C1544" t="s">
        <v>319</v>
      </c>
      <c r="D1544"/>
    </row>
    <row r="1545" spans="1:4" ht="12.75">
      <c r="A1545" t="s">
        <v>662</v>
      </c>
      <c r="B1545" t="s">
        <v>336</v>
      </c>
      <c r="C1545" t="s">
        <v>320</v>
      </c>
      <c r="D1545"/>
    </row>
    <row r="1546" spans="1:4" ht="12.75">
      <c r="A1546" t="s">
        <v>662</v>
      </c>
      <c r="B1546" t="s">
        <v>336</v>
      </c>
      <c r="C1546" t="s">
        <v>321</v>
      </c>
      <c r="D1546"/>
    </row>
    <row r="1547" spans="1:4" ht="12.75">
      <c r="A1547" t="s">
        <v>662</v>
      </c>
      <c r="B1547" t="s">
        <v>336</v>
      </c>
      <c r="C1547" t="s">
        <v>322</v>
      </c>
      <c r="D1547"/>
    </row>
    <row r="1548" spans="1:4" ht="12.75">
      <c r="A1548" t="s">
        <v>662</v>
      </c>
      <c r="B1548" t="s">
        <v>336</v>
      </c>
      <c r="C1548" t="s">
        <v>323</v>
      </c>
      <c r="D1548"/>
    </row>
    <row r="1549" spans="1:4" ht="12.75">
      <c r="A1549" t="s">
        <v>662</v>
      </c>
      <c r="B1549" t="s">
        <v>336</v>
      </c>
      <c r="C1549" t="s">
        <v>324</v>
      </c>
      <c r="D1549"/>
    </row>
    <row r="1550" spans="1:4" ht="12.75">
      <c r="A1550" t="s">
        <v>662</v>
      </c>
      <c r="B1550" t="s">
        <v>336</v>
      </c>
      <c r="C1550" t="s">
        <v>325</v>
      </c>
      <c r="D1550"/>
    </row>
    <row r="1551" spans="1:4" ht="12.75">
      <c r="A1551" t="s">
        <v>464</v>
      </c>
      <c r="B1551" t="s">
        <v>335</v>
      </c>
      <c r="C1551" t="s">
        <v>317</v>
      </c>
      <c r="D1551"/>
    </row>
    <row r="1552" spans="1:4" ht="12.75">
      <c r="A1552" t="s">
        <v>464</v>
      </c>
      <c r="B1552" t="s">
        <v>335</v>
      </c>
      <c r="C1552" t="s">
        <v>318</v>
      </c>
      <c r="D1552"/>
    </row>
    <row r="1553" spans="1:4" ht="12.75">
      <c r="A1553" t="s">
        <v>464</v>
      </c>
      <c r="B1553" t="s">
        <v>335</v>
      </c>
      <c r="C1553" t="s">
        <v>319</v>
      </c>
      <c r="D1553"/>
    </row>
    <row r="1554" spans="1:4" ht="12.75">
      <c r="A1554" t="s">
        <v>464</v>
      </c>
      <c r="B1554" t="s">
        <v>335</v>
      </c>
      <c r="C1554" t="s">
        <v>320</v>
      </c>
      <c r="D1554"/>
    </row>
    <row r="1555" spans="1:4" ht="12.75">
      <c r="A1555" t="s">
        <v>464</v>
      </c>
      <c r="B1555" t="s">
        <v>335</v>
      </c>
      <c r="C1555" t="s">
        <v>321</v>
      </c>
      <c r="D1555"/>
    </row>
    <row r="1556" spans="1:4" ht="12.75">
      <c r="A1556" t="s">
        <v>464</v>
      </c>
      <c r="B1556" t="s">
        <v>335</v>
      </c>
      <c r="C1556" t="s">
        <v>322</v>
      </c>
      <c r="D1556"/>
    </row>
    <row r="1557" spans="1:4" ht="12.75">
      <c r="A1557" t="s">
        <v>464</v>
      </c>
      <c r="B1557" t="s">
        <v>335</v>
      </c>
      <c r="C1557" t="s">
        <v>323</v>
      </c>
      <c r="D1557"/>
    </row>
    <row r="1558" spans="1:4" ht="12.75">
      <c r="A1558" t="s">
        <v>464</v>
      </c>
      <c r="B1558" t="s">
        <v>335</v>
      </c>
      <c r="C1558" t="s">
        <v>324</v>
      </c>
      <c r="D1558"/>
    </row>
    <row r="1559" spans="1:4" ht="12.75">
      <c r="A1559" t="s">
        <v>464</v>
      </c>
      <c r="B1559" t="s">
        <v>335</v>
      </c>
      <c r="C1559" t="s">
        <v>325</v>
      </c>
      <c r="D1559"/>
    </row>
    <row r="1560" spans="1:4" ht="12.75">
      <c r="A1560" t="s">
        <v>464</v>
      </c>
      <c r="B1560" t="s">
        <v>336</v>
      </c>
      <c r="C1560" t="s">
        <v>317</v>
      </c>
      <c r="D1560"/>
    </row>
    <row r="1561" spans="1:4" ht="12.75">
      <c r="A1561" t="s">
        <v>464</v>
      </c>
      <c r="B1561" t="s">
        <v>336</v>
      </c>
      <c r="C1561" t="s">
        <v>318</v>
      </c>
      <c r="D1561"/>
    </row>
    <row r="1562" spans="1:4" ht="12.75">
      <c r="A1562" t="s">
        <v>464</v>
      </c>
      <c r="B1562" t="s">
        <v>336</v>
      </c>
      <c r="C1562" t="s">
        <v>319</v>
      </c>
      <c r="D1562"/>
    </row>
    <row r="1563" spans="1:4" ht="12.75">
      <c r="A1563" t="s">
        <v>464</v>
      </c>
      <c r="B1563" t="s">
        <v>336</v>
      </c>
      <c r="C1563" t="s">
        <v>320</v>
      </c>
      <c r="D1563"/>
    </row>
    <row r="1564" spans="1:4" ht="12.75">
      <c r="A1564" t="s">
        <v>464</v>
      </c>
      <c r="B1564" t="s">
        <v>336</v>
      </c>
      <c r="C1564" t="s">
        <v>321</v>
      </c>
      <c r="D1564"/>
    </row>
    <row r="1565" spans="1:4" ht="12.75">
      <c r="A1565" t="s">
        <v>464</v>
      </c>
      <c r="B1565" t="s">
        <v>336</v>
      </c>
      <c r="C1565" t="s">
        <v>322</v>
      </c>
      <c r="D1565"/>
    </row>
    <row r="1566" spans="1:4" ht="12.75">
      <c r="A1566" t="s">
        <v>464</v>
      </c>
      <c r="B1566" t="s">
        <v>336</v>
      </c>
      <c r="C1566" t="s">
        <v>323</v>
      </c>
      <c r="D1566"/>
    </row>
    <row r="1567" spans="1:4" ht="12.75">
      <c r="A1567" t="s">
        <v>464</v>
      </c>
      <c r="B1567" t="s">
        <v>336</v>
      </c>
      <c r="C1567" t="s">
        <v>324</v>
      </c>
      <c r="D1567"/>
    </row>
    <row r="1568" spans="1:4" ht="12.75">
      <c r="A1568" t="s">
        <v>464</v>
      </c>
      <c r="B1568" t="s">
        <v>336</v>
      </c>
      <c r="C1568" t="s">
        <v>325</v>
      </c>
      <c r="D1568"/>
    </row>
    <row r="1569" spans="1:4" ht="12.75">
      <c r="A1569" t="s">
        <v>353</v>
      </c>
      <c r="B1569" t="s">
        <v>335</v>
      </c>
      <c r="C1569" t="s">
        <v>317</v>
      </c>
      <c r="D1569"/>
    </row>
    <row r="1570" spans="1:4" ht="12.75">
      <c r="A1570" t="s">
        <v>353</v>
      </c>
      <c r="B1570" t="s">
        <v>335</v>
      </c>
      <c r="C1570" t="s">
        <v>318</v>
      </c>
      <c r="D1570"/>
    </row>
    <row r="1571" spans="1:4" ht="12.75">
      <c r="A1571" t="s">
        <v>353</v>
      </c>
      <c r="B1571" t="s">
        <v>335</v>
      </c>
      <c r="C1571" t="s">
        <v>319</v>
      </c>
      <c r="D1571"/>
    </row>
    <row r="1572" spans="1:4" ht="12.75">
      <c r="A1572" t="s">
        <v>353</v>
      </c>
      <c r="B1572" t="s">
        <v>335</v>
      </c>
      <c r="C1572" t="s">
        <v>320</v>
      </c>
      <c r="D1572"/>
    </row>
    <row r="1573" spans="1:4" ht="12.75">
      <c r="A1573" t="s">
        <v>353</v>
      </c>
      <c r="B1573" t="s">
        <v>335</v>
      </c>
      <c r="C1573" t="s">
        <v>321</v>
      </c>
      <c r="D1573"/>
    </row>
    <row r="1574" spans="1:4" ht="12.75">
      <c r="A1574" t="s">
        <v>353</v>
      </c>
      <c r="B1574" t="s">
        <v>335</v>
      </c>
      <c r="C1574" t="s">
        <v>322</v>
      </c>
      <c r="D1574"/>
    </row>
    <row r="1575" spans="1:4" ht="12.75">
      <c r="A1575" t="s">
        <v>353</v>
      </c>
      <c r="B1575" t="s">
        <v>335</v>
      </c>
      <c r="C1575" t="s">
        <v>323</v>
      </c>
      <c r="D1575"/>
    </row>
    <row r="1576" spans="1:4" ht="12.75">
      <c r="A1576" t="s">
        <v>353</v>
      </c>
      <c r="B1576" t="s">
        <v>335</v>
      </c>
      <c r="C1576" t="s">
        <v>324</v>
      </c>
      <c r="D1576"/>
    </row>
    <row r="1577" spans="1:4" ht="12.75">
      <c r="A1577" t="s">
        <v>353</v>
      </c>
      <c r="B1577" t="s">
        <v>335</v>
      </c>
      <c r="C1577" t="s">
        <v>325</v>
      </c>
      <c r="D1577"/>
    </row>
    <row r="1578" spans="1:4" ht="12.75">
      <c r="A1578" t="s">
        <v>353</v>
      </c>
      <c r="B1578" t="s">
        <v>336</v>
      </c>
      <c r="C1578" t="s">
        <v>317</v>
      </c>
      <c r="D1578"/>
    </row>
    <row r="1579" spans="1:4" ht="12.75">
      <c r="A1579" t="s">
        <v>353</v>
      </c>
      <c r="B1579" t="s">
        <v>336</v>
      </c>
      <c r="C1579" t="s">
        <v>318</v>
      </c>
      <c r="D1579"/>
    </row>
    <row r="1580" spans="1:4" ht="12.75">
      <c r="A1580" t="s">
        <v>353</v>
      </c>
      <c r="B1580" t="s">
        <v>336</v>
      </c>
      <c r="C1580" t="s">
        <v>319</v>
      </c>
      <c r="D1580"/>
    </row>
    <row r="1581" spans="1:4" ht="12.75">
      <c r="A1581" t="s">
        <v>353</v>
      </c>
      <c r="B1581" t="s">
        <v>336</v>
      </c>
      <c r="C1581" t="s">
        <v>320</v>
      </c>
      <c r="D1581"/>
    </row>
    <row r="1582" spans="1:4" ht="12.75">
      <c r="A1582" t="s">
        <v>353</v>
      </c>
      <c r="B1582" t="s">
        <v>336</v>
      </c>
      <c r="C1582" t="s">
        <v>321</v>
      </c>
      <c r="D1582"/>
    </row>
    <row r="1583" spans="1:4" ht="12.75">
      <c r="A1583" t="s">
        <v>353</v>
      </c>
      <c r="B1583" t="s">
        <v>336</v>
      </c>
      <c r="C1583" t="s">
        <v>322</v>
      </c>
      <c r="D1583"/>
    </row>
    <row r="1584" spans="1:4" ht="12.75">
      <c r="A1584" t="s">
        <v>353</v>
      </c>
      <c r="B1584" t="s">
        <v>336</v>
      </c>
      <c r="C1584" t="s">
        <v>323</v>
      </c>
      <c r="D1584"/>
    </row>
    <row r="1585" spans="1:4" ht="12.75">
      <c r="A1585" t="s">
        <v>353</v>
      </c>
      <c r="B1585" t="s">
        <v>336</v>
      </c>
      <c r="C1585" t="s">
        <v>324</v>
      </c>
      <c r="D1585"/>
    </row>
    <row r="1586" spans="1:4" ht="12.75">
      <c r="A1586" t="s">
        <v>353</v>
      </c>
      <c r="B1586" t="s">
        <v>336</v>
      </c>
      <c r="C1586" t="s">
        <v>325</v>
      </c>
      <c r="D1586"/>
    </row>
    <row r="1587" spans="1:4" ht="12.75">
      <c r="A1587" t="s">
        <v>611</v>
      </c>
      <c r="B1587" t="s">
        <v>335</v>
      </c>
      <c r="C1587" t="s">
        <v>317</v>
      </c>
      <c r="D1587"/>
    </row>
    <row r="1588" spans="1:4" ht="12.75">
      <c r="A1588" t="s">
        <v>611</v>
      </c>
      <c r="B1588" t="s">
        <v>335</v>
      </c>
      <c r="C1588" t="s">
        <v>318</v>
      </c>
      <c r="D1588"/>
    </row>
    <row r="1589" spans="1:5" ht="12.75">
      <c r="A1589" t="s">
        <v>611</v>
      </c>
      <c r="B1589" t="s">
        <v>335</v>
      </c>
      <c r="C1589" t="s">
        <v>319</v>
      </c>
      <c r="D1589" s="159">
        <v>0</v>
      </c>
      <c r="E1589" s="159">
        <v>0</v>
      </c>
    </row>
    <row r="1590" spans="1:5" ht="12.75">
      <c r="A1590" t="s">
        <v>611</v>
      </c>
      <c r="B1590" t="s">
        <v>335</v>
      </c>
      <c r="C1590" t="s">
        <v>320</v>
      </c>
      <c r="D1590" s="159">
        <v>350000</v>
      </c>
      <c r="E1590" s="159">
        <v>350000</v>
      </c>
    </row>
    <row r="1591" spans="1:5" ht="12.75">
      <c r="A1591" t="s">
        <v>611</v>
      </c>
      <c r="B1591" t="s">
        <v>335</v>
      </c>
      <c r="C1591" t="s">
        <v>321</v>
      </c>
      <c r="D1591" s="159">
        <v>2300000</v>
      </c>
      <c r="E1591" s="159">
        <v>2903000</v>
      </c>
    </row>
    <row r="1592" spans="1:5" ht="12.75">
      <c r="A1592" t="s">
        <v>611</v>
      </c>
      <c r="B1592" t="s">
        <v>335</v>
      </c>
      <c r="C1592" t="s">
        <v>322</v>
      </c>
      <c r="D1592" s="159">
        <v>1880000</v>
      </c>
      <c r="E1592" s="159">
        <v>1980000</v>
      </c>
    </row>
    <row r="1593" spans="1:5" ht="12.75">
      <c r="A1593" t="s">
        <v>611</v>
      </c>
      <c r="B1593" t="s">
        <v>335</v>
      </c>
      <c r="C1593" t="s">
        <v>323</v>
      </c>
      <c r="D1593" s="159">
        <v>450000</v>
      </c>
      <c r="E1593" s="159">
        <v>450000</v>
      </c>
    </row>
    <row r="1594" spans="1:5" ht="12.75">
      <c r="A1594" t="s">
        <v>611</v>
      </c>
      <c r="B1594" t="s">
        <v>335</v>
      </c>
      <c r="C1594" t="s">
        <v>324</v>
      </c>
      <c r="D1594" s="159">
        <v>1623000</v>
      </c>
      <c r="E1594" s="159">
        <v>1170000</v>
      </c>
    </row>
    <row r="1595" spans="1:5" ht="12.75">
      <c r="A1595" t="s">
        <v>611</v>
      </c>
      <c r="B1595" t="s">
        <v>335</v>
      </c>
      <c r="C1595" t="s">
        <v>325</v>
      </c>
      <c r="D1595" s="159">
        <v>1097000</v>
      </c>
      <c r="E1595" s="159">
        <v>1197000</v>
      </c>
    </row>
    <row r="1596" spans="1:4" ht="12.75">
      <c r="A1596" t="s">
        <v>611</v>
      </c>
      <c r="B1596" t="s">
        <v>336</v>
      </c>
      <c r="C1596" t="s">
        <v>317</v>
      </c>
      <c r="D1596"/>
    </row>
    <row r="1597" spans="1:4" ht="12.75">
      <c r="A1597" t="s">
        <v>611</v>
      </c>
      <c r="B1597" t="s">
        <v>336</v>
      </c>
      <c r="C1597" t="s">
        <v>318</v>
      </c>
      <c r="D1597"/>
    </row>
    <row r="1598" spans="1:4" ht="12.75">
      <c r="A1598" t="s">
        <v>611</v>
      </c>
      <c r="B1598" t="s">
        <v>336</v>
      </c>
      <c r="C1598" t="s">
        <v>319</v>
      </c>
      <c r="D1598"/>
    </row>
    <row r="1599" spans="1:4" ht="12.75">
      <c r="A1599" t="s">
        <v>611</v>
      </c>
      <c r="B1599" t="s">
        <v>336</v>
      </c>
      <c r="C1599" t="s">
        <v>320</v>
      </c>
      <c r="D1599"/>
    </row>
    <row r="1600" spans="1:4" ht="12.75">
      <c r="A1600" t="s">
        <v>611</v>
      </c>
      <c r="B1600" t="s">
        <v>336</v>
      </c>
      <c r="C1600" t="s">
        <v>321</v>
      </c>
      <c r="D1600"/>
    </row>
    <row r="1601" spans="1:4" ht="12.75">
      <c r="A1601" t="s">
        <v>611</v>
      </c>
      <c r="B1601" t="s">
        <v>336</v>
      </c>
      <c r="C1601" t="s">
        <v>322</v>
      </c>
      <c r="D1601"/>
    </row>
    <row r="1602" spans="1:4" ht="12.75">
      <c r="A1602" t="s">
        <v>611</v>
      </c>
      <c r="B1602" t="s">
        <v>336</v>
      </c>
      <c r="C1602" t="s">
        <v>323</v>
      </c>
      <c r="D1602"/>
    </row>
    <row r="1603" spans="1:4" ht="12.75">
      <c r="A1603" t="s">
        <v>611</v>
      </c>
      <c r="B1603" t="s">
        <v>336</v>
      </c>
      <c r="C1603" t="s">
        <v>324</v>
      </c>
      <c r="D1603"/>
    </row>
    <row r="1604" spans="1:4" ht="12.75">
      <c r="A1604" t="s">
        <v>611</v>
      </c>
      <c r="B1604" t="s">
        <v>336</v>
      </c>
      <c r="C1604" t="s">
        <v>325</v>
      </c>
      <c r="D1604"/>
    </row>
    <row r="1605" spans="1:4" ht="12.75">
      <c r="A1605" t="s">
        <v>405</v>
      </c>
      <c r="B1605" t="s">
        <v>335</v>
      </c>
      <c r="C1605" t="s">
        <v>317</v>
      </c>
      <c r="D1605"/>
    </row>
    <row r="1606" spans="1:4" ht="12.75">
      <c r="A1606" t="s">
        <v>405</v>
      </c>
      <c r="B1606" t="s">
        <v>335</v>
      </c>
      <c r="C1606" t="s">
        <v>318</v>
      </c>
      <c r="D1606"/>
    </row>
    <row r="1607" spans="1:8" ht="12.75">
      <c r="A1607" t="s">
        <v>405</v>
      </c>
      <c r="B1607" t="s">
        <v>335</v>
      </c>
      <c r="C1607" t="s">
        <v>319</v>
      </c>
      <c r="D1607" s="159">
        <v>2882000</v>
      </c>
      <c r="E1607" s="159">
        <v>22887000</v>
      </c>
      <c r="F1607" s="159">
        <v>22887000</v>
      </c>
      <c r="G1607" s="159">
        <v>22887000</v>
      </c>
      <c r="H1607" s="159">
        <v>22887000</v>
      </c>
    </row>
    <row r="1608" spans="1:4" ht="12.75">
      <c r="A1608" t="s">
        <v>405</v>
      </c>
      <c r="B1608" t="s">
        <v>335</v>
      </c>
      <c r="C1608" t="s">
        <v>320</v>
      </c>
      <c r="D1608"/>
    </row>
    <row r="1609" spans="1:4" ht="12.75">
      <c r="A1609" t="s">
        <v>405</v>
      </c>
      <c r="B1609" t="s">
        <v>335</v>
      </c>
      <c r="C1609" t="s">
        <v>321</v>
      </c>
      <c r="D1609"/>
    </row>
    <row r="1610" spans="1:4" ht="12.75">
      <c r="A1610" t="s">
        <v>405</v>
      </c>
      <c r="B1610" t="s">
        <v>335</v>
      </c>
      <c r="C1610" t="s">
        <v>322</v>
      </c>
      <c r="D1610"/>
    </row>
    <row r="1611" spans="1:4" ht="12.75">
      <c r="A1611" t="s">
        <v>405</v>
      </c>
      <c r="B1611" t="s">
        <v>335</v>
      </c>
      <c r="C1611" t="s">
        <v>323</v>
      </c>
      <c r="D1611"/>
    </row>
    <row r="1612" spans="1:8" ht="12.75">
      <c r="A1612" t="s">
        <v>405</v>
      </c>
      <c r="B1612" t="s">
        <v>335</v>
      </c>
      <c r="C1612" t="s">
        <v>324</v>
      </c>
      <c r="D1612" s="159">
        <v>1441000</v>
      </c>
      <c r="E1612" s="159">
        <v>11444000</v>
      </c>
      <c r="F1612" s="159">
        <v>11444000</v>
      </c>
      <c r="G1612" s="159">
        <v>11444000</v>
      </c>
      <c r="H1612" s="159">
        <v>11444000</v>
      </c>
    </row>
    <row r="1613" spans="1:4" ht="12.75">
      <c r="A1613" t="s">
        <v>405</v>
      </c>
      <c r="B1613" t="s">
        <v>335</v>
      </c>
      <c r="C1613" t="s">
        <v>325</v>
      </c>
      <c r="D1613"/>
    </row>
    <row r="1614" spans="1:4" ht="12.75">
      <c r="A1614" t="s">
        <v>405</v>
      </c>
      <c r="B1614" t="s">
        <v>336</v>
      </c>
      <c r="C1614" t="s">
        <v>317</v>
      </c>
      <c r="D1614"/>
    </row>
    <row r="1615" spans="1:4" ht="12.75">
      <c r="A1615" t="s">
        <v>405</v>
      </c>
      <c r="B1615" t="s">
        <v>336</v>
      </c>
      <c r="C1615" t="s">
        <v>318</v>
      </c>
      <c r="D1615"/>
    </row>
    <row r="1616" spans="1:4" ht="12.75">
      <c r="A1616" t="s">
        <v>405</v>
      </c>
      <c r="B1616" t="s">
        <v>336</v>
      </c>
      <c r="C1616" t="s">
        <v>319</v>
      </c>
      <c r="D1616"/>
    </row>
    <row r="1617" spans="1:4" ht="12.75">
      <c r="A1617" t="s">
        <v>405</v>
      </c>
      <c r="B1617" t="s">
        <v>336</v>
      </c>
      <c r="C1617" t="s">
        <v>320</v>
      </c>
      <c r="D1617"/>
    </row>
    <row r="1618" spans="1:4" ht="12.75">
      <c r="A1618" t="s">
        <v>405</v>
      </c>
      <c r="B1618" t="s">
        <v>336</v>
      </c>
      <c r="C1618" t="s">
        <v>321</v>
      </c>
      <c r="D1618"/>
    </row>
    <row r="1619" spans="1:4" ht="12.75">
      <c r="A1619" t="s">
        <v>405</v>
      </c>
      <c r="B1619" t="s">
        <v>336</v>
      </c>
      <c r="C1619" t="s">
        <v>322</v>
      </c>
      <c r="D1619"/>
    </row>
    <row r="1620" spans="1:4" ht="12.75">
      <c r="A1620" t="s">
        <v>405</v>
      </c>
      <c r="B1620" t="s">
        <v>336</v>
      </c>
      <c r="C1620" t="s">
        <v>323</v>
      </c>
      <c r="D1620"/>
    </row>
    <row r="1621" spans="1:4" ht="12.75">
      <c r="A1621" t="s">
        <v>405</v>
      </c>
      <c r="B1621" t="s">
        <v>336</v>
      </c>
      <c r="C1621" t="s">
        <v>324</v>
      </c>
      <c r="D1621"/>
    </row>
    <row r="1622" spans="1:4" ht="12.75">
      <c r="A1622" t="s">
        <v>405</v>
      </c>
      <c r="B1622" t="s">
        <v>336</v>
      </c>
      <c r="C1622" t="s">
        <v>325</v>
      </c>
      <c r="D1622"/>
    </row>
    <row r="1623" spans="1:4" ht="12.75">
      <c r="A1623" t="s">
        <v>635</v>
      </c>
      <c r="B1623" t="s">
        <v>335</v>
      </c>
      <c r="C1623" t="s">
        <v>317</v>
      </c>
      <c r="D1623"/>
    </row>
    <row r="1624" spans="1:4" ht="12.75">
      <c r="A1624" t="s">
        <v>635</v>
      </c>
      <c r="B1624" t="s">
        <v>335</v>
      </c>
      <c r="C1624" t="s">
        <v>318</v>
      </c>
      <c r="D1624"/>
    </row>
    <row r="1625" spans="1:4" ht="12.75">
      <c r="A1625" t="s">
        <v>635</v>
      </c>
      <c r="B1625" t="s">
        <v>335</v>
      </c>
      <c r="C1625" t="s">
        <v>319</v>
      </c>
      <c r="D1625"/>
    </row>
    <row r="1626" spans="1:4" ht="12.75">
      <c r="A1626" t="s">
        <v>635</v>
      </c>
      <c r="B1626" t="s">
        <v>335</v>
      </c>
      <c r="C1626" t="s">
        <v>320</v>
      </c>
      <c r="D1626"/>
    </row>
    <row r="1627" spans="1:4" ht="12.75">
      <c r="A1627" t="s">
        <v>635</v>
      </c>
      <c r="B1627" t="s">
        <v>335</v>
      </c>
      <c r="C1627" t="s">
        <v>321</v>
      </c>
      <c r="D1627"/>
    </row>
    <row r="1628" spans="1:4" ht="12.75">
      <c r="A1628" t="s">
        <v>635</v>
      </c>
      <c r="B1628" t="s">
        <v>335</v>
      </c>
      <c r="C1628" t="s">
        <v>322</v>
      </c>
      <c r="D1628"/>
    </row>
    <row r="1629" spans="1:4" ht="12.75">
      <c r="A1629" t="s">
        <v>635</v>
      </c>
      <c r="B1629" t="s">
        <v>335</v>
      </c>
      <c r="C1629" t="s">
        <v>323</v>
      </c>
      <c r="D1629"/>
    </row>
    <row r="1630" spans="1:4" ht="12.75">
      <c r="A1630" t="s">
        <v>635</v>
      </c>
      <c r="B1630" t="s">
        <v>335</v>
      </c>
      <c r="C1630" t="s">
        <v>324</v>
      </c>
      <c r="D1630"/>
    </row>
    <row r="1631" spans="1:4" ht="12.75">
      <c r="A1631" t="s">
        <v>635</v>
      </c>
      <c r="B1631" t="s">
        <v>335</v>
      </c>
      <c r="C1631" t="s">
        <v>325</v>
      </c>
      <c r="D1631"/>
    </row>
    <row r="1632" spans="1:4" ht="12.75">
      <c r="A1632" t="s">
        <v>635</v>
      </c>
      <c r="B1632" t="s">
        <v>336</v>
      </c>
      <c r="C1632" t="s">
        <v>317</v>
      </c>
      <c r="D1632"/>
    </row>
    <row r="1633" spans="1:4" ht="12.75">
      <c r="A1633" t="s">
        <v>635</v>
      </c>
      <c r="B1633" t="s">
        <v>336</v>
      </c>
      <c r="C1633" t="s">
        <v>318</v>
      </c>
      <c r="D1633"/>
    </row>
    <row r="1634" spans="1:4" ht="12.75">
      <c r="A1634" t="s">
        <v>635</v>
      </c>
      <c r="B1634" t="s">
        <v>336</v>
      </c>
      <c r="C1634" t="s">
        <v>319</v>
      </c>
      <c r="D1634"/>
    </row>
    <row r="1635" spans="1:4" ht="12.75">
      <c r="A1635" t="s">
        <v>635</v>
      </c>
      <c r="B1635" t="s">
        <v>336</v>
      </c>
      <c r="C1635" t="s">
        <v>320</v>
      </c>
      <c r="D1635"/>
    </row>
    <row r="1636" spans="1:4" ht="12.75">
      <c r="A1636" t="s">
        <v>635</v>
      </c>
      <c r="B1636" t="s">
        <v>336</v>
      </c>
      <c r="C1636" t="s">
        <v>321</v>
      </c>
      <c r="D1636"/>
    </row>
    <row r="1637" spans="1:4" ht="12.75">
      <c r="A1637" t="s">
        <v>635</v>
      </c>
      <c r="B1637" t="s">
        <v>336</v>
      </c>
      <c r="C1637" t="s">
        <v>322</v>
      </c>
      <c r="D1637"/>
    </row>
    <row r="1638" spans="1:4" ht="12.75">
      <c r="A1638" t="s">
        <v>635</v>
      </c>
      <c r="B1638" t="s">
        <v>336</v>
      </c>
      <c r="C1638" t="s">
        <v>323</v>
      </c>
      <c r="D1638"/>
    </row>
    <row r="1639" spans="1:4" ht="12.75">
      <c r="A1639" t="s">
        <v>635</v>
      </c>
      <c r="B1639" t="s">
        <v>336</v>
      </c>
      <c r="C1639" t="s">
        <v>324</v>
      </c>
      <c r="D1639"/>
    </row>
    <row r="1640" spans="1:4" ht="12.75">
      <c r="A1640" t="s">
        <v>635</v>
      </c>
      <c r="B1640" t="s">
        <v>336</v>
      </c>
      <c r="C1640" t="s">
        <v>325</v>
      </c>
      <c r="D1640"/>
    </row>
    <row r="1641" spans="1:4" ht="12.75">
      <c r="A1641" t="s">
        <v>406</v>
      </c>
      <c r="B1641" t="s">
        <v>335</v>
      </c>
      <c r="C1641" t="s">
        <v>317</v>
      </c>
      <c r="D1641"/>
    </row>
    <row r="1642" spans="1:4" ht="12.75">
      <c r="A1642" t="s">
        <v>406</v>
      </c>
      <c r="B1642" t="s">
        <v>335</v>
      </c>
      <c r="C1642" t="s">
        <v>318</v>
      </c>
      <c r="D1642"/>
    </row>
    <row r="1643" spans="1:4" ht="12.75">
      <c r="A1643" t="s">
        <v>406</v>
      </c>
      <c r="B1643" t="s">
        <v>335</v>
      </c>
      <c r="C1643" t="s">
        <v>319</v>
      </c>
      <c r="D1643"/>
    </row>
    <row r="1644" spans="1:4" ht="12.75">
      <c r="A1644" t="s">
        <v>406</v>
      </c>
      <c r="B1644" t="s">
        <v>335</v>
      </c>
      <c r="C1644" t="s">
        <v>320</v>
      </c>
      <c r="D1644"/>
    </row>
    <row r="1645" spans="1:4" ht="12.75">
      <c r="A1645" t="s">
        <v>406</v>
      </c>
      <c r="B1645" t="s">
        <v>335</v>
      </c>
      <c r="C1645" t="s">
        <v>321</v>
      </c>
      <c r="D1645"/>
    </row>
    <row r="1646" spans="1:4" ht="12.75">
      <c r="A1646" t="s">
        <v>406</v>
      </c>
      <c r="B1646" t="s">
        <v>335</v>
      </c>
      <c r="C1646" t="s">
        <v>322</v>
      </c>
      <c r="D1646"/>
    </row>
    <row r="1647" spans="1:4" ht="12.75">
      <c r="A1647" t="s">
        <v>406</v>
      </c>
      <c r="B1647" t="s">
        <v>335</v>
      </c>
      <c r="C1647" t="s">
        <v>323</v>
      </c>
      <c r="D1647"/>
    </row>
    <row r="1648" spans="1:7" ht="12.75">
      <c r="A1648" t="s">
        <v>406</v>
      </c>
      <c r="B1648" t="s">
        <v>335</v>
      </c>
      <c r="C1648" t="s">
        <v>324</v>
      </c>
      <c r="D1648" s="159">
        <v>5805000</v>
      </c>
      <c r="E1648" s="159">
        <v>1734000</v>
      </c>
      <c r="F1648" s="159">
        <v>1015000</v>
      </c>
      <c r="G1648" s="159">
        <v>1015000</v>
      </c>
    </row>
    <row r="1649" spans="1:4" ht="12.75">
      <c r="A1649" t="s">
        <v>406</v>
      </c>
      <c r="B1649" t="s">
        <v>335</v>
      </c>
      <c r="C1649" t="s">
        <v>325</v>
      </c>
      <c r="D1649"/>
    </row>
    <row r="1650" spans="1:4" ht="12.75">
      <c r="A1650" t="s">
        <v>406</v>
      </c>
      <c r="B1650" t="s">
        <v>336</v>
      </c>
      <c r="C1650" t="s">
        <v>317</v>
      </c>
      <c r="D1650"/>
    </row>
    <row r="1651" spans="1:4" ht="12.75">
      <c r="A1651" t="s">
        <v>406</v>
      </c>
      <c r="B1651" t="s">
        <v>336</v>
      </c>
      <c r="C1651" t="s">
        <v>318</v>
      </c>
      <c r="D1651"/>
    </row>
    <row r="1652" spans="1:4" ht="12.75">
      <c r="A1652" t="s">
        <v>406</v>
      </c>
      <c r="B1652" t="s">
        <v>336</v>
      </c>
      <c r="C1652" t="s">
        <v>319</v>
      </c>
      <c r="D1652"/>
    </row>
    <row r="1653" spans="1:4" ht="12.75">
      <c r="A1653" t="s">
        <v>406</v>
      </c>
      <c r="B1653" t="s">
        <v>336</v>
      </c>
      <c r="C1653" t="s">
        <v>320</v>
      </c>
      <c r="D1653"/>
    </row>
    <row r="1654" spans="1:4" ht="12.75">
      <c r="A1654" t="s">
        <v>406</v>
      </c>
      <c r="B1654" t="s">
        <v>336</v>
      </c>
      <c r="C1654" t="s">
        <v>321</v>
      </c>
      <c r="D1654"/>
    </row>
    <row r="1655" spans="1:4" ht="12.75">
      <c r="A1655" t="s">
        <v>406</v>
      </c>
      <c r="B1655" t="s">
        <v>336</v>
      </c>
      <c r="C1655" t="s">
        <v>322</v>
      </c>
      <c r="D1655"/>
    </row>
    <row r="1656" spans="1:4" ht="12.75">
      <c r="A1656" t="s">
        <v>406</v>
      </c>
      <c r="B1656" t="s">
        <v>336</v>
      </c>
      <c r="C1656" t="s">
        <v>323</v>
      </c>
      <c r="D1656"/>
    </row>
    <row r="1657" spans="1:4" ht="12.75">
      <c r="A1657" t="s">
        <v>406</v>
      </c>
      <c r="B1657" t="s">
        <v>336</v>
      </c>
      <c r="C1657" t="s">
        <v>324</v>
      </c>
      <c r="D1657"/>
    </row>
    <row r="1658" spans="1:4" ht="12.75">
      <c r="A1658" t="s">
        <v>406</v>
      </c>
      <c r="B1658" t="s">
        <v>336</v>
      </c>
      <c r="C1658" t="s">
        <v>325</v>
      </c>
      <c r="D1658"/>
    </row>
    <row r="1659" spans="1:4" ht="12.75">
      <c r="A1659" t="s">
        <v>174</v>
      </c>
      <c r="B1659" t="s">
        <v>335</v>
      </c>
      <c r="C1659" t="s">
        <v>317</v>
      </c>
      <c r="D1659"/>
    </row>
    <row r="1660" spans="1:8" ht="12.75">
      <c r="A1660" t="s">
        <v>174</v>
      </c>
      <c r="B1660" t="s">
        <v>335</v>
      </c>
      <c r="C1660" t="s">
        <v>318</v>
      </c>
      <c r="D1660" s="159">
        <v>90000</v>
      </c>
      <c r="E1660" s="159">
        <v>260000</v>
      </c>
      <c r="F1660" s="159">
        <v>170000</v>
      </c>
      <c r="G1660" s="159">
        <v>35000</v>
      </c>
      <c r="H1660" s="159">
        <v>35000</v>
      </c>
    </row>
    <row r="1661" spans="1:8" ht="12.75">
      <c r="A1661" t="s">
        <v>174</v>
      </c>
      <c r="B1661" t="s">
        <v>335</v>
      </c>
      <c r="C1661" t="s">
        <v>319</v>
      </c>
      <c r="D1661" s="159">
        <v>270000</v>
      </c>
      <c r="E1661" s="159">
        <v>780000</v>
      </c>
      <c r="F1661" s="159">
        <v>510000</v>
      </c>
      <c r="G1661" s="159">
        <v>105000</v>
      </c>
      <c r="H1661" s="159">
        <v>105000</v>
      </c>
    </row>
    <row r="1662" spans="1:8" ht="12.75">
      <c r="A1662" t="s">
        <v>174</v>
      </c>
      <c r="B1662" t="s">
        <v>335</v>
      </c>
      <c r="C1662" t="s">
        <v>320</v>
      </c>
      <c r="D1662" s="159">
        <v>90000</v>
      </c>
      <c r="E1662" s="159">
        <v>260000</v>
      </c>
      <c r="F1662" s="159">
        <v>170000</v>
      </c>
      <c r="G1662" s="159">
        <v>35000</v>
      </c>
      <c r="H1662" s="159">
        <v>35000</v>
      </c>
    </row>
    <row r="1663" spans="1:8" ht="12.75">
      <c r="A1663" t="s">
        <v>174</v>
      </c>
      <c r="B1663" t="s">
        <v>335</v>
      </c>
      <c r="C1663" t="s">
        <v>321</v>
      </c>
      <c r="D1663" s="159">
        <v>270000</v>
      </c>
      <c r="E1663" s="159">
        <v>780000</v>
      </c>
      <c r="F1663" s="159">
        <v>510000</v>
      </c>
      <c r="G1663" s="159">
        <v>105000</v>
      </c>
      <c r="H1663" s="159">
        <v>105000</v>
      </c>
    </row>
    <row r="1664" spans="1:8" ht="12.75">
      <c r="A1664" t="s">
        <v>174</v>
      </c>
      <c r="B1664" t="s">
        <v>335</v>
      </c>
      <c r="C1664" t="s">
        <v>322</v>
      </c>
      <c r="D1664" s="159">
        <v>135000</v>
      </c>
      <c r="E1664" s="159">
        <v>390000</v>
      </c>
      <c r="F1664" s="159">
        <v>255000</v>
      </c>
      <c r="G1664" s="159">
        <v>52000</v>
      </c>
      <c r="H1664" s="159">
        <v>52000</v>
      </c>
    </row>
    <row r="1665" spans="1:8" ht="12.75">
      <c r="A1665" t="s">
        <v>174</v>
      </c>
      <c r="B1665" t="s">
        <v>335</v>
      </c>
      <c r="C1665" t="s">
        <v>323</v>
      </c>
      <c r="D1665" s="159">
        <v>90000</v>
      </c>
      <c r="E1665" s="159">
        <v>260000</v>
      </c>
      <c r="F1665" s="159">
        <v>170000</v>
      </c>
      <c r="G1665" s="159">
        <v>35000</v>
      </c>
      <c r="H1665" s="159">
        <v>35000</v>
      </c>
    </row>
    <row r="1666" spans="1:8" ht="12.75">
      <c r="A1666" t="s">
        <v>174</v>
      </c>
      <c r="B1666" t="s">
        <v>335</v>
      </c>
      <c r="C1666" t="s">
        <v>324</v>
      </c>
      <c r="D1666" s="159">
        <v>270000</v>
      </c>
      <c r="E1666" s="159">
        <v>780000</v>
      </c>
      <c r="F1666" s="159">
        <v>510000</v>
      </c>
      <c r="G1666" s="159">
        <v>105000</v>
      </c>
      <c r="H1666" s="159">
        <v>105000</v>
      </c>
    </row>
    <row r="1667" spans="1:8" ht="12.75">
      <c r="A1667" t="s">
        <v>174</v>
      </c>
      <c r="B1667" t="s">
        <v>335</v>
      </c>
      <c r="C1667" t="s">
        <v>325</v>
      </c>
      <c r="D1667" s="159">
        <v>135000</v>
      </c>
      <c r="E1667" s="159">
        <v>390000</v>
      </c>
      <c r="F1667" s="159">
        <v>255000</v>
      </c>
      <c r="G1667" s="159">
        <v>53000</v>
      </c>
      <c r="H1667" s="159">
        <v>53000</v>
      </c>
    </row>
    <row r="1668" spans="1:4" ht="12.75">
      <c r="A1668" t="s">
        <v>174</v>
      </c>
      <c r="B1668" t="s">
        <v>336</v>
      </c>
      <c r="C1668" t="s">
        <v>317</v>
      </c>
      <c r="D1668"/>
    </row>
    <row r="1669" spans="1:4" ht="12.75">
      <c r="A1669" t="s">
        <v>174</v>
      </c>
      <c r="B1669" t="s">
        <v>336</v>
      </c>
      <c r="C1669" t="s">
        <v>318</v>
      </c>
      <c r="D1669"/>
    </row>
    <row r="1670" spans="1:4" ht="12.75">
      <c r="A1670" t="s">
        <v>174</v>
      </c>
      <c r="B1670" t="s">
        <v>336</v>
      </c>
      <c r="C1670" t="s">
        <v>319</v>
      </c>
      <c r="D1670"/>
    </row>
    <row r="1671" spans="1:4" ht="12.75">
      <c r="A1671" t="s">
        <v>174</v>
      </c>
      <c r="B1671" t="s">
        <v>336</v>
      </c>
      <c r="C1671" t="s">
        <v>320</v>
      </c>
      <c r="D1671"/>
    </row>
    <row r="1672" spans="1:4" ht="12.75">
      <c r="A1672" t="s">
        <v>174</v>
      </c>
      <c r="B1672" t="s">
        <v>336</v>
      </c>
      <c r="C1672" t="s">
        <v>321</v>
      </c>
      <c r="D1672"/>
    </row>
    <row r="1673" spans="1:4" ht="12.75">
      <c r="A1673" t="s">
        <v>174</v>
      </c>
      <c r="B1673" t="s">
        <v>336</v>
      </c>
      <c r="C1673" t="s">
        <v>322</v>
      </c>
      <c r="D1673"/>
    </row>
    <row r="1674" spans="1:4" ht="12.75">
      <c r="A1674" t="s">
        <v>174</v>
      </c>
      <c r="B1674" t="s">
        <v>336</v>
      </c>
      <c r="C1674" t="s">
        <v>323</v>
      </c>
      <c r="D1674"/>
    </row>
    <row r="1675" spans="1:4" ht="12.75">
      <c r="A1675" t="s">
        <v>174</v>
      </c>
      <c r="B1675" t="s">
        <v>336</v>
      </c>
      <c r="C1675" t="s">
        <v>324</v>
      </c>
      <c r="D1675"/>
    </row>
    <row r="1676" spans="1:4" ht="12.75">
      <c r="A1676" t="s">
        <v>174</v>
      </c>
      <c r="B1676" t="s">
        <v>336</v>
      </c>
      <c r="C1676" t="s">
        <v>325</v>
      </c>
      <c r="D1676"/>
    </row>
    <row r="1677" spans="1:4" ht="12.75">
      <c r="A1677" t="s">
        <v>407</v>
      </c>
      <c r="B1677" t="s">
        <v>335</v>
      </c>
      <c r="C1677" t="s">
        <v>317</v>
      </c>
      <c r="D1677"/>
    </row>
    <row r="1678" spans="1:4" ht="12.75">
      <c r="A1678" t="s">
        <v>407</v>
      </c>
      <c r="B1678" t="s">
        <v>335</v>
      </c>
      <c r="C1678" t="s">
        <v>318</v>
      </c>
      <c r="D1678"/>
    </row>
    <row r="1679" spans="1:8" ht="12.75">
      <c r="A1679" t="s">
        <v>407</v>
      </c>
      <c r="B1679" t="s">
        <v>335</v>
      </c>
      <c r="C1679" t="s">
        <v>319</v>
      </c>
      <c r="D1679" s="159">
        <v>1398000</v>
      </c>
      <c r="E1679" s="159">
        <v>1424000</v>
      </c>
      <c r="F1679" s="159">
        <v>1452000</v>
      </c>
      <c r="G1679" s="159">
        <v>1479000</v>
      </c>
      <c r="H1679" s="159">
        <v>1479000</v>
      </c>
    </row>
    <row r="1680" spans="1:4" ht="12.75">
      <c r="A1680" t="s">
        <v>407</v>
      </c>
      <c r="B1680" t="s">
        <v>335</v>
      </c>
      <c r="C1680" t="s">
        <v>320</v>
      </c>
      <c r="D1680"/>
    </row>
    <row r="1681" spans="1:4" ht="12.75">
      <c r="A1681" t="s">
        <v>407</v>
      </c>
      <c r="B1681" t="s">
        <v>335</v>
      </c>
      <c r="C1681" t="s">
        <v>321</v>
      </c>
      <c r="D1681"/>
    </row>
    <row r="1682" spans="1:8" ht="12.75">
      <c r="A1682" t="s">
        <v>407</v>
      </c>
      <c r="B1682" t="s">
        <v>335</v>
      </c>
      <c r="C1682" t="s">
        <v>322</v>
      </c>
      <c r="D1682" s="159">
        <v>397000</v>
      </c>
      <c r="E1682" s="159">
        <v>405000</v>
      </c>
      <c r="F1682" s="159">
        <v>412000</v>
      </c>
      <c r="G1682" s="159">
        <v>420000</v>
      </c>
      <c r="H1682" s="159">
        <v>420000</v>
      </c>
    </row>
    <row r="1683" spans="1:4" ht="12.75">
      <c r="A1683" t="s">
        <v>407</v>
      </c>
      <c r="B1683" t="s">
        <v>335</v>
      </c>
      <c r="C1683" t="s">
        <v>323</v>
      </c>
      <c r="D1683"/>
    </row>
    <row r="1684" spans="1:4" ht="12.75">
      <c r="A1684" t="s">
        <v>407</v>
      </c>
      <c r="B1684" t="s">
        <v>335</v>
      </c>
      <c r="C1684" t="s">
        <v>324</v>
      </c>
      <c r="D1684"/>
    </row>
    <row r="1685" spans="1:4" ht="12.75">
      <c r="A1685" t="s">
        <v>407</v>
      </c>
      <c r="B1685" t="s">
        <v>335</v>
      </c>
      <c r="C1685" t="s">
        <v>325</v>
      </c>
      <c r="D1685"/>
    </row>
    <row r="1686" spans="1:4" ht="12.75">
      <c r="A1686" t="s">
        <v>407</v>
      </c>
      <c r="B1686" t="s">
        <v>336</v>
      </c>
      <c r="C1686" t="s">
        <v>317</v>
      </c>
      <c r="D1686"/>
    </row>
    <row r="1687" spans="1:4" ht="12.75">
      <c r="A1687" t="s">
        <v>407</v>
      </c>
      <c r="B1687" t="s">
        <v>336</v>
      </c>
      <c r="C1687" t="s">
        <v>318</v>
      </c>
      <c r="D1687"/>
    </row>
    <row r="1688" spans="1:4" ht="12.75">
      <c r="A1688" t="s">
        <v>407</v>
      </c>
      <c r="B1688" t="s">
        <v>336</v>
      </c>
      <c r="C1688" t="s">
        <v>319</v>
      </c>
      <c r="D1688"/>
    </row>
    <row r="1689" spans="1:4" ht="12.75">
      <c r="A1689" t="s">
        <v>407</v>
      </c>
      <c r="B1689" t="s">
        <v>336</v>
      </c>
      <c r="C1689" t="s">
        <v>320</v>
      </c>
      <c r="D1689"/>
    </row>
    <row r="1690" spans="1:4" ht="12.75">
      <c r="A1690" t="s">
        <v>407</v>
      </c>
      <c r="B1690" t="s">
        <v>336</v>
      </c>
      <c r="C1690" t="s">
        <v>321</v>
      </c>
      <c r="D1690"/>
    </row>
    <row r="1691" spans="1:4" ht="12.75">
      <c r="A1691" t="s">
        <v>407</v>
      </c>
      <c r="B1691" t="s">
        <v>336</v>
      </c>
      <c r="C1691" t="s">
        <v>322</v>
      </c>
      <c r="D1691"/>
    </row>
    <row r="1692" spans="1:4" ht="12.75">
      <c r="A1692" t="s">
        <v>407</v>
      </c>
      <c r="B1692" t="s">
        <v>336</v>
      </c>
      <c r="C1692" t="s">
        <v>323</v>
      </c>
      <c r="D1692"/>
    </row>
    <row r="1693" spans="1:4" ht="12.75">
      <c r="A1693" t="s">
        <v>407</v>
      </c>
      <c r="B1693" t="s">
        <v>336</v>
      </c>
      <c r="C1693" t="s">
        <v>324</v>
      </c>
      <c r="D1693"/>
    </row>
    <row r="1694" spans="1:4" ht="12.75">
      <c r="A1694" t="s">
        <v>407</v>
      </c>
      <c r="B1694" t="s">
        <v>336</v>
      </c>
      <c r="C1694" t="s">
        <v>325</v>
      </c>
      <c r="D1694"/>
    </row>
    <row r="1695" spans="1:4" ht="12.75">
      <c r="A1695" t="s">
        <v>408</v>
      </c>
      <c r="B1695" t="s">
        <v>335</v>
      </c>
      <c r="C1695" t="s">
        <v>317</v>
      </c>
      <c r="D1695"/>
    </row>
    <row r="1696" spans="1:4" ht="12.75">
      <c r="A1696" t="s">
        <v>408</v>
      </c>
      <c r="B1696" t="s">
        <v>335</v>
      </c>
      <c r="C1696" t="s">
        <v>318</v>
      </c>
      <c r="D1696"/>
    </row>
    <row r="1697" spans="1:4" ht="12.75">
      <c r="A1697" t="s">
        <v>408</v>
      </c>
      <c r="B1697" t="s">
        <v>335</v>
      </c>
      <c r="C1697" t="s">
        <v>319</v>
      </c>
      <c r="D1697"/>
    </row>
    <row r="1698" spans="1:4" ht="12.75">
      <c r="A1698" t="s">
        <v>408</v>
      </c>
      <c r="B1698" t="s">
        <v>335</v>
      </c>
      <c r="C1698" t="s">
        <v>320</v>
      </c>
      <c r="D1698"/>
    </row>
    <row r="1699" spans="1:4" ht="12.75">
      <c r="A1699" t="s">
        <v>408</v>
      </c>
      <c r="B1699" t="s">
        <v>335</v>
      </c>
      <c r="C1699" t="s">
        <v>321</v>
      </c>
      <c r="D1699"/>
    </row>
    <row r="1700" spans="1:4" ht="12.75">
      <c r="A1700" t="s">
        <v>408</v>
      </c>
      <c r="B1700" t="s">
        <v>335</v>
      </c>
      <c r="C1700" t="s">
        <v>322</v>
      </c>
      <c r="D1700"/>
    </row>
    <row r="1701" spans="1:4" ht="12.75">
      <c r="A1701" t="s">
        <v>408</v>
      </c>
      <c r="B1701" t="s">
        <v>335</v>
      </c>
      <c r="C1701" t="s">
        <v>323</v>
      </c>
      <c r="D1701" s="159">
        <v>50000</v>
      </c>
    </row>
    <row r="1702" spans="1:4" ht="12.75">
      <c r="A1702" t="s">
        <v>408</v>
      </c>
      <c r="B1702" t="s">
        <v>335</v>
      </c>
      <c r="C1702" t="s">
        <v>324</v>
      </c>
      <c r="D1702"/>
    </row>
    <row r="1703" spans="1:4" ht="12.75">
      <c r="A1703" t="s">
        <v>408</v>
      </c>
      <c r="B1703" t="s">
        <v>335</v>
      </c>
      <c r="C1703" t="s">
        <v>325</v>
      </c>
      <c r="D1703"/>
    </row>
    <row r="1704" spans="1:4" ht="12.75">
      <c r="A1704" t="s">
        <v>408</v>
      </c>
      <c r="B1704" t="s">
        <v>336</v>
      </c>
      <c r="C1704" t="s">
        <v>317</v>
      </c>
      <c r="D1704"/>
    </row>
    <row r="1705" spans="1:4" ht="12.75">
      <c r="A1705" t="s">
        <v>408</v>
      </c>
      <c r="B1705" t="s">
        <v>336</v>
      </c>
      <c r="C1705" t="s">
        <v>318</v>
      </c>
      <c r="D1705"/>
    </row>
    <row r="1706" spans="1:4" ht="12.75">
      <c r="A1706" t="s">
        <v>408</v>
      </c>
      <c r="B1706" t="s">
        <v>336</v>
      </c>
      <c r="C1706" t="s">
        <v>319</v>
      </c>
      <c r="D1706"/>
    </row>
    <row r="1707" spans="1:4" ht="12.75">
      <c r="A1707" t="s">
        <v>408</v>
      </c>
      <c r="B1707" t="s">
        <v>336</v>
      </c>
      <c r="C1707" t="s">
        <v>320</v>
      </c>
      <c r="D1707"/>
    </row>
    <row r="1708" spans="1:4" ht="12.75">
      <c r="A1708" t="s">
        <v>408</v>
      </c>
      <c r="B1708" t="s">
        <v>336</v>
      </c>
      <c r="C1708" t="s">
        <v>321</v>
      </c>
      <c r="D1708"/>
    </row>
    <row r="1709" spans="1:4" ht="12.75">
      <c r="A1709" t="s">
        <v>408</v>
      </c>
      <c r="B1709" t="s">
        <v>336</v>
      </c>
      <c r="C1709" t="s">
        <v>322</v>
      </c>
      <c r="D1709"/>
    </row>
    <row r="1710" spans="1:4" ht="12.75">
      <c r="A1710" t="s">
        <v>408</v>
      </c>
      <c r="B1710" t="s">
        <v>336</v>
      </c>
      <c r="C1710" t="s">
        <v>323</v>
      </c>
      <c r="D1710"/>
    </row>
    <row r="1711" spans="1:4" ht="12.75">
      <c r="A1711" t="s">
        <v>408</v>
      </c>
      <c r="B1711" t="s">
        <v>336</v>
      </c>
      <c r="C1711" t="s">
        <v>324</v>
      </c>
      <c r="D1711"/>
    </row>
    <row r="1712" spans="1:4" ht="12.75">
      <c r="A1712" t="s">
        <v>408</v>
      </c>
      <c r="B1712" t="s">
        <v>336</v>
      </c>
      <c r="C1712" t="s">
        <v>325</v>
      </c>
      <c r="D1712"/>
    </row>
    <row r="1713" spans="1:4" ht="12.75">
      <c r="A1713" t="s">
        <v>409</v>
      </c>
      <c r="B1713" t="s">
        <v>335</v>
      </c>
      <c r="C1713" t="s">
        <v>317</v>
      </c>
      <c r="D1713"/>
    </row>
    <row r="1714" spans="1:4" ht="12.75">
      <c r="A1714" t="s">
        <v>409</v>
      </c>
      <c r="B1714" t="s">
        <v>335</v>
      </c>
      <c r="C1714" t="s">
        <v>318</v>
      </c>
      <c r="D1714"/>
    </row>
    <row r="1715" spans="1:4" ht="12.75">
      <c r="A1715" t="s">
        <v>409</v>
      </c>
      <c r="B1715" t="s">
        <v>335</v>
      </c>
      <c r="C1715" t="s">
        <v>319</v>
      </c>
      <c r="D1715"/>
    </row>
    <row r="1716" spans="1:4" ht="12.75">
      <c r="A1716" t="s">
        <v>409</v>
      </c>
      <c r="B1716" t="s">
        <v>335</v>
      </c>
      <c r="C1716" t="s">
        <v>320</v>
      </c>
      <c r="D1716"/>
    </row>
    <row r="1717" spans="1:4" ht="12.75">
      <c r="A1717" t="s">
        <v>409</v>
      </c>
      <c r="B1717" t="s">
        <v>335</v>
      </c>
      <c r="C1717" t="s">
        <v>321</v>
      </c>
      <c r="D1717"/>
    </row>
    <row r="1718" spans="1:4" ht="12.75">
      <c r="A1718" t="s">
        <v>409</v>
      </c>
      <c r="B1718" t="s">
        <v>335</v>
      </c>
      <c r="C1718" t="s">
        <v>322</v>
      </c>
      <c r="D1718"/>
    </row>
    <row r="1719" spans="1:4" ht="12.75">
      <c r="A1719" t="s">
        <v>409</v>
      </c>
      <c r="B1719" t="s">
        <v>335</v>
      </c>
      <c r="C1719" t="s">
        <v>323</v>
      </c>
      <c r="D1719"/>
    </row>
    <row r="1720" spans="1:4" ht="12.75">
      <c r="A1720" t="s">
        <v>409</v>
      </c>
      <c r="B1720" t="s">
        <v>335</v>
      </c>
      <c r="C1720" t="s">
        <v>324</v>
      </c>
      <c r="D1720"/>
    </row>
    <row r="1721" spans="1:4" ht="12.75">
      <c r="A1721" t="s">
        <v>409</v>
      </c>
      <c r="B1721" t="s">
        <v>335</v>
      </c>
      <c r="C1721" t="s">
        <v>325</v>
      </c>
      <c r="D1721"/>
    </row>
    <row r="1722" spans="1:4" ht="12.75">
      <c r="A1722" t="s">
        <v>409</v>
      </c>
      <c r="B1722" t="s">
        <v>336</v>
      </c>
      <c r="C1722" t="s">
        <v>317</v>
      </c>
      <c r="D1722"/>
    </row>
    <row r="1723" spans="1:4" ht="12.75">
      <c r="A1723" t="s">
        <v>409</v>
      </c>
      <c r="B1723" t="s">
        <v>336</v>
      </c>
      <c r="C1723" t="s">
        <v>318</v>
      </c>
      <c r="D1723"/>
    </row>
    <row r="1724" spans="1:4" ht="12.75">
      <c r="A1724" t="s">
        <v>409</v>
      </c>
      <c r="B1724" t="s">
        <v>336</v>
      </c>
      <c r="C1724" t="s">
        <v>319</v>
      </c>
      <c r="D1724"/>
    </row>
    <row r="1725" spans="1:4" ht="12.75">
      <c r="A1725" t="s">
        <v>409</v>
      </c>
      <c r="B1725" t="s">
        <v>336</v>
      </c>
      <c r="C1725" t="s">
        <v>320</v>
      </c>
      <c r="D1725"/>
    </row>
    <row r="1726" spans="1:4" ht="12.75">
      <c r="A1726" t="s">
        <v>409</v>
      </c>
      <c r="B1726" t="s">
        <v>336</v>
      </c>
      <c r="C1726" t="s">
        <v>321</v>
      </c>
      <c r="D1726"/>
    </row>
    <row r="1727" spans="1:4" ht="12.75">
      <c r="A1727" t="s">
        <v>409</v>
      </c>
      <c r="B1727" t="s">
        <v>336</v>
      </c>
      <c r="C1727" t="s">
        <v>322</v>
      </c>
      <c r="D1727"/>
    </row>
    <row r="1728" spans="1:4" ht="12.75">
      <c r="A1728" t="s">
        <v>409</v>
      </c>
      <c r="B1728" t="s">
        <v>336</v>
      </c>
      <c r="C1728" t="s">
        <v>323</v>
      </c>
      <c r="D1728"/>
    </row>
    <row r="1729" spans="1:4" ht="12.75">
      <c r="A1729" t="s">
        <v>409</v>
      </c>
      <c r="B1729" t="s">
        <v>336</v>
      </c>
      <c r="C1729" t="s">
        <v>324</v>
      </c>
      <c r="D1729"/>
    </row>
    <row r="1730" spans="1:4" ht="12.75">
      <c r="A1730" t="s">
        <v>409</v>
      </c>
      <c r="B1730" t="s">
        <v>336</v>
      </c>
      <c r="C1730" t="s">
        <v>325</v>
      </c>
      <c r="D1730"/>
    </row>
    <row r="1731" spans="1:4" ht="12.75">
      <c r="A1731" t="s">
        <v>410</v>
      </c>
      <c r="B1731" t="s">
        <v>335</v>
      </c>
      <c r="C1731" t="s">
        <v>317</v>
      </c>
      <c r="D1731"/>
    </row>
    <row r="1732" spans="1:8" ht="12.75">
      <c r="A1732" t="s">
        <v>410</v>
      </c>
      <c r="B1732" t="s">
        <v>335</v>
      </c>
      <c r="C1732" t="s">
        <v>318</v>
      </c>
      <c r="D1732" s="159">
        <v>254000</v>
      </c>
      <c r="E1732" s="159">
        <v>541000</v>
      </c>
      <c r="F1732" s="159">
        <v>368000</v>
      </c>
      <c r="G1732" s="159">
        <v>384000</v>
      </c>
      <c r="H1732" s="159">
        <v>396000</v>
      </c>
    </row>
    <row r="1733" spans="1:8" ht="12.75">
      <c r="A1733" t="s">
        <v>410</v>
      </c>
      <c r="B1733" t="s">
        <v>335</v>
      </c>
      <c r="C1733" t="s">
        <v>319</v>
      </c>
      <c r="D1733" s="159">
        <v>1331000</v>
      </c>
      <c r="E1733" s="159">
        <v>4663000</v>
      </c>
      <c r="F1733" s="159">
        <v>9326000</v>
      </c>
      <c r="G1733" s="159">
        <v>12658000</v>
      </c>
      <c r="H1733" s="159">
        <v>12658000</v>
      </c>
    </row>
    <row r="1734" spans="1:8" ht="12.75">
      <c r="A1734" t="s">
        <v>410</v>
      </c>
      <c r="B1734" t="s">
        <v>335</v>
      </c>
      <c r="C1734" t="s">
        <v>320</v>
      </c>
      <c r="D1734" s="159">
        <v>40000</v>
      </c>
      <c r="E1734" s="159">
        <v>139000</v>
      </c>
      <c r="F1734" s="159">
        <v>279000</v>
      </c>
      <c r="G1734" s="159">
        <v>378000</v>
      </c>
      <c r="H1734" s="159">
        <v>378000</v>
      </c>
    </row>
    <row r="1735" spans="1:8" ht="12.75">
      <c r="A1735" t="s">
        <v>410</v>
      </c>
      <c r="B1735" t="s">
        <v>335</v>
      </c>
      <c r="C1735" t="s">
        <v>321</v>
      </c>
      <c r="D1735" s="159">
        <v>783000</v>
      </c>
      <c r="E1735" s="159">
        <v>2739000</v>
      </c>
      <c r="F1735" s="159">
        <v>5478000</v>
      </c>
      <c r="G1735" s="159">
        <v>7434000</v>
      </c>
      <c r="H1735" s="159">
        <v>7434000</v>
      </c>
    </row>
    <row r="1736" spans="1:8" ht="12.75">
      <c r="A1736" t="s">
        <v>410</v>
      </c>
      <c r="B1736" t="s">
        <v>335</v>
      </c>
      <c r="C1736" t="s">
        <v>322</v>
      </c>
      <c r="D1736" s="159">
        <v>302000</v>
      </c>
      <c r="E1736" s="159">
        <v>1056000</v>
      </c>
      <c r="F1736" s="159">
        <v>2112000</v>
      </c>
      <c r="G1736" s="159">
        <v>2866000</v>
      </c>
      <c r="H1736" s="159">
        <v>2866000</v>
      </c>
    </row>
    <row r="1737" spans="1:8" ht="12.75">
      <c r="A1737" t="s">
        <v>410</v>
      </c>
      <c r="B1737" t="s">
        <v>335</v>
      </c>
      <c r="C1737" t="s">
        <v>323</v>
      </c>
      <c r="D1737" s="159">
        <v>95000</v>
      </c>
      <c r="E1737" s="159">
        <v>281000</v>
      </c>
      <c r="F1737" s="159">
        <v>1032000</v>
      </c>
      <c r="G1737" s="159">
        <v>589000</v>
      </c>
      <c r="H1737" s="159">
        <v>903000</v>
      </c>
    </row>
    <row r="1738" spans="1:8" ht="12.75">
      <c r="A1738" t="s">
        <v>410</v>
      </c>
      <c r="B1738" t="s">
        <v>335</v>
      </c>
      <c r="C1738" t="s">
        <v>324</v>
      </c>
      <c r="D1738" s="159">
        <v>988000</v>
      </c>
      <c r="E1738" s="159">
        <v>3457000</v>
      </c>
      <c r="F1738" s="159">
        <v>6914000</v>
      </c>
      <c r="G1738" s="159">
        <v>9384000</v>
      </c>
      <c r="H1738" s="159">
        <v>9384000</v>
      </c>
    </row>
    <row r="1739" spans="1:8" ht="12.75">
      <c r="A1739" t="s">
        <v>410</v>
      </c>
      <c r="B1739" t="s">
        <v>335</v>
      </c>
      <c r="C1739" t="s">
        <v>325</v>
      </c>
      <c r="D1739" s="159">
        <v>397000</v>
      </c>
      <c r="E1739" s="159">
        <v>1390000</v>
      </c>
      <c r="F1739" s="159">
        <v>2779000</v>
      </c>
      <c r="G1739" s="159">
        <v>3772000</v>
      </c>
      <c r="H1739" s="159">
        <v>3772000</v>
      </c>
    </row>
    <row r="1740" spans="1:4" ht="12.75">
      <c r="A1740" t="s">
        <v>410</v>
      </c>
      <c r="B1740" t="s">
        <v>336</v>
      </c>
      <c r="C1740" t="s">
        <v>317</v>
      </c>
      <c r="D1740"/>
    </row>
    <row r="1741" spans="1:4" ht="12.75">
      <c r="A1741" t="s">
        <v>410</v>
      </c>
      <c r="B1741" t="s">
        <v>336</v>
      </c>
      <c r="C1741" t="s">
        <v>318</v>
      </c>
      <c r="D1741"/>
    </row>
    <row r="1742" spans="1:4" ht="12.75">
      <c r="A1742" t="s">
        <v>410</v>
      </c>
      <c r="B1742" t="s">
        <v>336</v>
      </c>
      <c r="C1742" t="s">
        <v>319</v>
      </c>
      <c r="D1742"/>
    </row>
    <row r="1743" spans="1:4" ht="12.75">
      <c r="A1743" t="s">
        <v>410</v>
      </c>
      <c r="B1743" t="s">
        <v>336</v>
      </c>
      <c r="C1743" t="s">
        <v>320</v>
      </c>
      <c r="D1743"/>
    </row>
    <row r="1744" spans="1:4" ht="12.75">
      <c r="A1744" t="s">
        <v>410</v>
      </c>
      <c r="B1744" t="s">
        <v>336</v>
      </c>
      <c r="C1744" t="s">
        <v>321</v>
      </c>
      <c r="D1744"/>
    </row>
    <row r="1745" spans="1:4" ht="12.75">
      <c r="A1745" t="s">
        <v>410</v>
      </c>
      <c r="B1745" t="s">
        <v>336</v>
      </c>
      <c r="C1745" t="s">
        <v>322</v>
      </c>
      <c r="D1745"/>
    </row>
    <row r="1746" spans="1:4" ht="12.75">
      <c r="A1746" t="s">
        <v>410</v>
      </c>
      <c r="B1746" t="s">
        <v>336</v>
      </c>
      <c r="C1746" t="s">
        <v>323</v>
      </c>
      <c r="D1746"/>
    </row>
    <row r="1747" spans="1:4" ht="12.75">
      <c r="A1747" t="s">
        <v>410</v>
      </c>
      <c r="B1747" t="s">
        <v>336</v>
      </c>
      <c r="C1747" t="s">
        <v>324</v>
      </c>
      <c r="D1747"/>
    </row>
    <row r="1748" spans="1:4" ht="12.75">
      <c r="A1748" t="s">
        <v>410</v>
      </c>
      <c r="B1748" t="s">
        <v>336</v>
      </c>
      <c r="C1748" t="s">
        <v>325</v>
      </c>
      <c r="D1748"/>
    </row>
    <row r="1749" spans="1:4" ht="12.75">
      <c r="A1749" t="s">
        <v>175</v>
      </c>
      <c r="B1749" t="s">
        <v>335</v>
      </c>
      <c r="C1749" t="s">
        <v>317</v>
      </c>
      <c r="D1749"/>
    </row>
    <row r="1750" spans="1:4" ht="12.75">
      <c r="A1750" t="s">
        <v>175</v>
      </c>
      <c r="B1750" t="s">
        <v>335</v>
      </c>
      <c r="C1750" t="s">
        <v>318</v>
      </c>
      <c r="D1750"/>
    </row>
    <row r="1751" spans="1:4" ht="12.75">
      <c r="A1751" t="s">
        <v>175</v>
      </c>
      <c r="B1751" t="s">
        <v>335</v>
      </c>
      <c r="C1751" t="s">
        <v>319</v>
      </c>
      <c r="D1751"/>
    </row>
    <row r="1752" spans="1:4" ht="12.75">
      <c r="A1752" t="s">
        <v>175</v>
      </c>
      <c r="B1752" t="s">
        <v>335</v>
      </c>
      <c r="C1752" t="s">
        <v>320</v>
      </c>
      <c r="D1752"/>
    </row>
    <row r="1753" spans="1:4" ht="12.75">
      <c r="A1753" t="s">
        <v>175</v>
      </c>
      <c r="B1753" t="s">
        <v>335</v>
      </c>
      <c r="C1753" t="s">
        <v>321</v>
      </c>
      <c r="D1753"/>
    </row>
    <row r="1754" spans="1:4" ht="12.75">
      <c r="A1754" t="s">
        <v>175</v>
      </c>
      <c r="B1754" t="s">
        <v>335</v>
      </c>
      <c r="C1754" t="s">
        <v>322</v>
      </c>
      <c r="D1754"/>
    </row>
    <row r="1755" spans="1:4" ht="12.75">
      <c r="A1755" t="s">
        <v>175</v>
      </c>
      <c r="B1755" t="s">
        <v>335</v>
      </c>
      <c r="C1755" t="s">
        <v>323</v>
      </c>
      <c r="D1755"/>
    </row>
    <row r="1756" spans="1:4" ht="12.75">
      <c r="A1756" t="s">
        <v>175</v>
      </c>
      <c r="B1756" t="s">
        <v>335</v>
      </c>
      <c r="C1756" t="s">
        <v>324</v>
      </c>
      <c r="D1756"/>
    </row>
    <row r="1757" spans="1:4" ht="12.75">
      <c r="A1757" t="s">
        <v>175</v>
      </c>
      <c r="B1757" t="s">
        <v>335</v>
      </c>
      <c r="C1757" t="s">
        <v>325</v>
      </c>
      <c r="D1757"/>
    </row>
    <row r="1758" spans="1:4" ht="12.75">
      <c r="A1758" t="s">
        <v>175</v>
      </c>
      <c r="B1758" t="s">
        <v>336</v>
      </c>
      <c r="C1758" t="s">
        <v>317</v>
      </c>
      <c r="D1758"/>
    </row>
    <row r="1759" spans="1:4" ht="12.75">
      <c r="A1759" t="s">
        <v>175</v>
      </c>
      <c r="B1759" t="s">
        <v>336</v>
      </c>
      <c r="C1759" t="s">
        <v>318</v>
      </c>
      <c r="D1759"/>
    </row>
    <row r="1760" spans="1:4" ht="12.75">
      <c r="A1760" t="s">
        <v>175</v>
      </c>
      <c r="B1760" t="s">
        <v>336</v>
      </c>
      <c r="C1760" t="s">
        <v>319</v>
      </c>
      <c r="D1760"/>
    </row>
    <row r="1761" spans="1:4" ht="12.75">
      <c r="A1761" t="s">
        <v>175</v>
      </c>
      <c r="B1761" t="s">
        <v>336</v>
      </c>
      <c r="C1761" t="s">
        <v>320</v>
      </c>
      <c r="D1761"/>
    </row>
    <row r="1762" spans="1:4" ht="12.75">
      <c r="A1762" t="s">
        <v>175</v>
      </c>
      <c r="B1762" t="s">
        <v>336</v>
      </c>
      <c r="C1762" t="s">
        <v>321</v>
      </c>
      <c r="D1762"/>
    </row>
    <row r="1763" spans="1:4" ht="12.75">
      <c r="A1763" t="s">
        <v>175</v>
      </c>
      <c r="B1763" t="s">
        <v>336</v>
      </c>
      <c r="C1763" t="s">
        <v>322</v>
      </c>
      <c r="D1763"/>
    </row>
    <row r="1764" spans="1:4" ht="12.75">
      <c r="A1764" t="s">
        <v>175</v>
      </c>
      <c r="B1764" t="s">
        <v>336</v>
      </c>
      <c r="C1764" t="s">
        <v>323</v>
      </c>
      <c r="D1764"/>
    </row>
    <row r="1765" spans="1:4" ht="12.75">
      <c r="A1765" t="s">
        <v>175</v>
      </c>
      <c r="B1765" t="s">
        <v>336</v>
      </c>
      <c r="C1765" t="s">
        <v>324</v>
      </c>
      <c r="D1765"/>
    </row>
    <row r="1766" spans="1:4" ht="12.75">
      <c r="A1766" t="s">
        <v>175</v>
      </c>
      <c r="B1766" t="s">
        <v>336</v>
      </c>
      <c r="C1766" t="s">
        <v>325</v>
      </c>
      <c r="D1766"/>
    </row>
    <row r="1767" spans="1:4" ht="12.75">
      <c r="A1767" t="s">
        <v>465</v>
      </c>
      <c r="B1767" t="s">
        <v>335</v>
      </c>
      <c r="C1767" t="s">
        <v>317</v>
      </c>
      <c r="D1767"/>
    </row>
    <row r="1768" spans="1:4" ht="12.75">
      <c r="A1768" t="s">
        <v>465</v>
      </c>
      <c r="B1768" t="s">
        <v>335</v>
      </c>
      <c r="C1768" t="s">
        <v>318</v>
      </c>
      <c r="D1768"/>
    </row>
    <row r="1769" spans="1:4" ht="12.75">
      <c r="A1769" t="s">
        <v>465</v>
      </c>
      <c r="B1769" t="s">
        <v>335</v>
      </c>
      <c r="C1769" t="s">
        <v>319</v>
      </c>
      <c r="D1769"/>
    </row>
    <row r="1770" spans="1:4" ht="12.75">
      <c r="A1770" t="s">
        <v>465</v>
      </c>
      <c r="B1770" t="s">
        <v>335</v>
      </c>
      <c r="C1770" t="s">
        <v>320</v>
      </c>
      <c r="D1770"/>
    </row>
    <row r="1771" spans="1:4" ht="12.75">
      <c r="A1771" t="s">
        <v>465</v>
      </c>
      <c r="B1771" t="s">
        <v>335</v>
      </c>
      <c r="C1771" t="s">
        <v>321</v>
      </c>
      <c r="D1771"/>
    </row>
    <row r="1772" spans="1:4" ht="12.75">
      <c r="A1772" t="s">
        <v>465</v>
      </c>
      <c r="B1772" t="s">
        <v>335</v>
      </c>
      <c r="C1772" t="s">
        <v>322</v>
      </c>
      <c r="D1772"/>
    </row>
    <row r="1773" spans="1:4" ht="12.75">
      <c r="A1773" t="s">
        <v>465</v>
      </c>
      <c r="B1773" t="s">
        <v>335</v>
      </c>
      <c r="C1773" t="s">
        <v>323</v>
      </c>
      <c r="D1773"/>
    </row>
    <row r="1774" spans="1:4" ht="12.75">
      <c r="A1774" t="s">
        <v>465</v>
      </c>
      <c r="B1774" t="s">
        <v>335</v>
      </c>
      <c r="C1774" t="s">
        <v>324</v>
      </c>
      <c r="D1774"/>
    </row>
    <row r="1775" spans="1:4" ht="12.75">
      <c r="A1775" t="s">
        <v>465</v>
      </c>
      <c r="B1775" t="s">
        <v>335</v>
      </c>
      <c r="C1775" t="s">
        <v>325</v>
      </c>
      <c r="D1775"/>
    </row>
    <row r="1776" spans="1:4" ht="12.75">
      <c r="A1776" t="s">
        <v>465</v>
      </c>
      <c r="B1776" t="s">
        <v>336</v>
      </c>
      <c r="C1776" t="s">
        <v>317</v>
      </c>
      <c r="D1776"/>
    </row>
    <row r="1777" spans="1:4" ht="12.75">
      <c r="A1777" t="s">
        <v>465</v>
      </c>
      <c r="B1777" t="s">
        <v>336</v>
      </c>
      <c r="C1777" t="s">
        <v>318</v>
      </c>
      <c r="D1777"/>
    </row>
    <row r="1778" spans="1:4" ht="12.75">
      <c r="A1778" t="s">
        <v>465</v>
      </c>
      <c r="B1778" t="s">
        <v>336</v>
      </c>
      <c r="C1778" t="s">
        <v>319</v>
      </c>
      <c r="D1778"/>
    </row>
    <row r="1779" spans="1:4" ht="12.75">
      <c r="A1779" t="s">
        <v>465</v>
      </c>
      <c r="B1779" t="s">
        <v>336</v>
      </c>
      <c r="C1779" t="s">
        <v>320</v>
      </c>
      <c r="D1779"/>
    </row>
    <row r="1780" spans="1:4" ht="12.75">
      <c r="A1780" t="s">
        <v>465</v>
      </c>
      <c r="B1780" t="s">
        <v>336</v>
      </c>
      <c r="C1780" t="s">
        <v>321</v>
      </c>
      <c r="D1780"/>
    </row>
    <row r="1781" spans="1:4" ht="12.75">
      <c r="A1781" t="s">
        <v>465</v>
      </c>
      <c r="B1781" t="s">
        <v>336</v>
      </c>
      <c r="C1781" t="s">
        <v>322</v>
      </c>
      <c r="D1781"/>
    </row>
    <row r="1782" spans="1:4" ht="12.75">
      <c r="A1782" t="s">
        <v>465</v>
      </c>
      <c r="B1782" t="s">
        <v>336</v>
      </c>
      <c r="C1782" t="s">
        <v>323</v>
      </c>
      <c r="D1782"/>
    </row>
    <row r="1783" spans="1:4" ht="12.75">
      <c r="A1783" t="s">
        <v>465</v>
      </c>
      <c r="B1783" t="s">
        <v>336</v>
      </c>
      <c r="C1783" t="s">
        <v>324</v>
      </c>
      <c r="D1783"/>
    </row>
    <row r="1784" spans="1:4" ht="12.75">
      <c r="A1784" t="s">
        <v>465</v>
      </c>
      <c r="B1784" t="s">
        <v>336</v>
      </c>
      <c r="C1784" t="s">
        <v>325</v>
      </c>
      <c r="D1784"/>
    </row>
    <row r="1785" spans="1:4" ht="12.75">
      <c r="A1785" t="s">
        <v>176</v>
      </c>
      <c r="B1785" t="s">
        <v>335</v>
      </c>
      <c r="C1785" t="s">
        <v>317</v>
      </c>
      <c r="D1785"/>
    </row>
    <row r="1786" spans="1:4" ht="12.75">
      <c r="A1786" t="s">
        <v>176</v>
      </c>
      <c r="B1786" t="s">
        <v>335</v>
      </c>
      <c r="C1786" t="s">
        <v>318</v>
      </c>
      <c r="D1786"/>
    </row>
    <row r="1787" spans="1:4" ht="12.75">
      <c r="A1787" t="s">
        <v>176</v>
      </c>
      <c r="B1787" t="s">
        <v>335</v>
      </c>
      <c r="C1787" t="s">
        <v>319</v>
      </c>
      <c r="D1787"/>
    </row>
    <row r="1788" spans="1:4" ht="12.75">
      <c r="A1788" t="s">
        <v>176</v>
      </c>
      <c r="B1788" t="s">
        <v>335</v>
      </c>
      <c r="C1788" t="s">
        <v>320</v>
      </c>
      <c r="D1788"/>
    </row>
    <row r="1789" spans="1:4" ht="12.75">
      <c r="A1789" t="s">
        <v>176</v>
      </c>
      <c r="B1789" t="s">
        <v>335</v>
      </c>
      <c r="C1789" t="s">
        <v>321</v>
      </c>
      <c r="D1789"/>
    </row>
    <row r="1790" spans="1:4" ht="12.75">
      <c r="A1790" t="s">
        <v>176</v>
      </c>
      <c r="B1790" t="s">
        <v>335</v>
      </c>
      <c r="C1790" t="s">
        <v>322</v>
      </c>
      <c r="D1790"/>
    </row>
    <row r="1791" spans="1:4" ht="12.75">
      <c r="A1791" t="s">
        <v>176</v>
      </c>
      <c r="B1791" t="s">
        <v>335</v>
      </c>
      <c r="C1791" t="s">
        <v>323</v>
      </c>
      <c r="D1791"/>
    </row>
    <row r="1792" spans="1:4" ht="12.75">
      <c r="A1792" t="s">
        <v>176</v>
      </c>
      <c r="B1792" t="s">
        <v>335</v>
      </c>
      <c r="C1792" t="s">
        <v>324</v>
      </c>
      <c r="D1792"/>
    </row>
    <row r="1793" spans="1:4" ht="12.75">
      <c r="A1793" t="s">
        <v>176</v>
      </c>
      <c r="B1793" t="s">
        <v>335</v>
      </c>
      <c r="C1793" t="s">
        <v>325</v>
      </c>
      <c r="D1793"/>
    </row>
    <row r="1794" spans="1:4" ht="12.75">
      <c r="A1794" t="s">
        <v>176</v>
      </c>
      <c r="B1794" t="s">
        <v>336</v>
      </c>
      <c r="C1794" t="s">
        <v>317</v>
      </c>
      <c r="D1794"/>
    </row>
    <row r="1795" spans="1:4" ht="12.75">
      <c r="A1795" t="s">
        <v>176</v>
      </c>
      <c r="B1795" t="s">
        <v>336</v>
      </c>
      <c r="C1795" t="s">
        <v>318</v>
      </c>
      <c r="D1795"/>
    </row>
    <row r="1796" spans="1:4" ht="12.75">
      <c r="A1796" t="s">
        <v>176</v>
      </c>
      <c r="B1796" t="s">
        <v>336</v>
      </c>
      <c r="C1796" t="s">
        <v>319</v>
      </c>
      <c r="D1796"/>
    </row>
    <row r="1797" spans="1:4" ht="12.75">
      <c r="A1797" t="s">
        <v>176</v>
      </c>
      <c r="B1797" t="s">
        <v>336</v>
      </c>
      <c r="C1797" t="s">
        <v>320</v>
      </c>
      <c r="D1797"/>
    </row>
    <row r="1798" spans="1:4" ht="12.75">
      <c r="A1798" t="s">
        <v>176</v>
      </c>
      <c r="B1798" t="s">
        <v>336</v>
      </c>
      <c r="C1798" t="s">
        <v>321</v>
      </c>
      <c r="D1798"/>
    </row>
    <row r="1799" spans="1:8" ht="12.75">
      <c r="A1799" t="s">
        <v>176</v>
      </c>
      <c r="B1799" t="s">
        <v>336</v>
      </c>
      <c r="C1799" t="s">
        <v>322</v>
      </c>
      <c r="D1799" s="159">
        <v>13000000</v>
      </c>
      <c r="E1799" s="159">
        <v>13478000</v>
      </c>
      <c r="F1799" s="159">
        <v>14005000</v>
      </c>
      <c r="G1799" s="159">
        <v>14543000</v>
      </c>
      <c r="H1799" s="159">
        <v>15097000</v>
      </c>
    </row>
    <row r="1800" spans="1:4" ht="12.75">
      <c r="A1800" t="s">
        <v>176</v>
      </c>
      <c r="B1800" t="s">
        <v>336</v>
      </c>
      <c r="C1800" t="s">
        <v>323</v>
      </c>
      <c r="D1800"/>
    </row>
    <row r="1801" spans="1:4" ht="12.75">
      <c r="A1801" t="s">
        <v>176</v>
      </c>
      <c r="B1801" t="s">
        <v>336</v>
      </c>
      <c r="C1801" t="s">
        <v>324</v>
      </c>
      <c r="D1801"/>
    </row>
    <row r="1802" spans="1:4" ht="12.75">
      <c r="A1802" t="s">
        <v>176</v>
      </c>
      <c r="B1802" t="s">
        <v>336</v>
      </c>
      <c r="C1802" t="s">
        <v>325</v>
      </c>
      <c r="D1802"/>
    </row>
    <row r="1803" spans="1:4" ht="12.75">
      <c r="A1803" t="s">
        <v>411</v>
      </c>
      <c r="B1803" t="s">
        <v>335</v>
      </c>
      <c r="C1803" t="s">
        <v>317</v>
      </c>
      <c r="D1803"/>
    </row>
    <row r="1804" spans="1:8" ht="12.75">
      <c r="A1804" t="s">
        <v>411</v>
      </c>
      <c r="B1804" t="s">
        <v>335</v>
      </c>
      <c r="C1804" t="s">
        <v>318</v>
      </c>
      <c r="D1804" s="159">
        <v>6047000</v>
      </c>
      <c r="E1804" s="159">
        <v>6259000</v>
      </c>
      <c r="F1804" s="159">
        <v>6373000</v>
      </c>
      <c r="G1804" s="159">
        <v>6495000</v>
      </c>
      <c r="H1804" s="159">
        <v>6618000</v>
      </c>
    </row>
    <row r="1805" spans="1:8" ht="12.75">
      <c r="A1805" t="s">
        <v>411</v>
      </c>
      <c r="B1805" t="s">
        <v>335</v>
      </c>
      <c r="C1805" t="s">
        <v>319</v>
      </c>
      <c r="D1805" s="159">
        <v>59388000</v>
      </c>
      <c r="E1805" s="159">
        <v>60937000</v>
      </c>
      <c r="F1805" s="159">
        <v>61976000</v>
      </c>
      <c r="G1805" s="159">
        <v>63151000</v>
      </c>
      <c r="H1805" s="159">
        <v>64352000</v>
      </c>
    </row>
    <row r="1806" spans="1:8" ht="12.75">
      <c r="A1806" t="s">
        <v>411</v>
      </c>
      <c r="B1806" t="s">
        <v>335</v>
      </c>
      <c r="C1806" t="s">
        <v>320</v>
      </c>
      <c r="D1806" s="159">
        <v>5167000</v>
      </c>
      <c r="E1806" s="159">
        <v>5193000</v>
      </c>
      <c r="F1806" s="159">
        <v>5297000</v>
      </c>
      <c r="G1806" s="159">
        <v>5398000</v>
      </c>
      <c r="H1806" s="159">
        <v>5500000</v>
      </c>
    </row>
    <row r="1807" spans="1:8" ht="12.75">
      <c r="A1807" t="s">
        <v>411</v>
      </c>
      <c r="B1807" t="s">
        <v>335</v>
      </c>
      <c r="C1807" t="s">
        <v>321</v>
      </c>
      <c r="D1807" s="159">
        <v>30421000</v>
      </c>
      <c r="E1807" s="159">
        <v>30524000</v>
      </c>
      <c r="F1807" s="159">
        <v>31134000</v>
      </c>
      <c r="G1807" s="159">
        <v>31726000</v>
      </c>
      <c r="H1807" s="159">
        <v>32329000</v>
      </c>
    </row>
    <row r="1808" spans="1:8" ht="12.75">
      <c r="A1808" t="s">
        <v>411</v>
      </c>
      <c r="B1808" t="s">
        <v>335</v>
      </c>
      <c r="C1808" t="s">
        <v>322</v>
      </c>
      <c r="D1808" s="159">
        <v>17288000</v>
      </c>
      <c r="E1808" s="159">
        <v>17430000</v>
      </c>
      <c r="F1808" s="159">
        <v>17788000</v>
      </c>
      <c r="G1808" s="159">
        <v>18127000</v>
      </c>
      <c r="H1808" s="159">
        <v>18470000</v>
      </c>
    </row>
    <row r="1809" spans="1:8" ht="12.75">
      <c r="A1809" t="s">
        <v>411</v>
      </c>
      <c r="B1809" t="s">
        <v>335</v>
      </c>
      <c r="C1809" t="s">
        <v>323</v>
      </c>
      <c r="D1809" s="159">
        <v>7810000</v>
      </c>
      <c r="E1809" s="159">
        <v>7821000</v>
      </c>
      <c r="F1809" s="159">
        <v>7977000</v>
      </c>
      <c r="G1809" s="159">
        <v>8128000</v>
      </c>
      <c r="H1809" s="159">
        <v>8283000</v>
      </c>
    </row>
    <row r="1810" spans="1:8" ht="12.75">
      <c r="A1810" t="s">
        <v>411</v>
      </c>
      <c r="B1810" t="s">
        <v>335</v>
      </c>
      <c r="C1810" t="s">
        <v>324</v>
      </c>
      <c r="D1810" s="159">
        <v>37669000</v>
      </c>
      <c r="E1810" s="159">
        <v>39423000</v>
      </c>
      <c r="F1810" s="159">
        <v>40213000</v>
      </c>
      <c r="G1810" s="159">
        <v>40976000</v>
      </c>
      <c r="H1810" s="159">
        <v>41755000</v>
      </c>
    </row>
    <row r="1811" spans="1:8" ht="12.75">
      <c r="A1811" t="s">
        <v>411</v>
      </c>
      <c r="B1811" t="s">
        <v>335</v>
      </c>
      <c r="C1811" t="s">
        <v>325</v>
      </c>
      <c r="D1811" s="159">
        <v>18168000</v>
      </c>
      <c r="E1811" s="159">
        <v>18193000</v>
      </c>
      <c r="F1811" s="159">
        <v>18551000</v>
      </c>
      <c r="G1811" s="159">
        <v>18904000</v>
      </c>
      <c r="H1811" s="159">
        <v>19264000</v>
      </c>
    </row>
    <row r="1812" spans="1:4" ht="12.75">
      <c r="A1812" t="s">
        <v>411</v>
      </c>
      <c r="B1812" t="s">
        <v>336</v>
      </c>
      <c r="C1812" t="s">
        <v>317</v>
      </c>
      <c r="D1812"/>
    </row>
    <row r="1813" spans="1:4" ht="12.75">
      <c r="A1813" t="s">
        <v>411</v>
      </c>
      <c r="B1813" t="s">
        <v>336</v>
      </c>
      <c r="C1813" t="s">
        <v>318</v>
      </c>
      <c r="D1813"/>
    </row>
    <row r="1814" spans="1:4" ht="12.75">
      <c r="A1814" t="s">
        <v>411</v>
      </c>
      <c r="B1814" t="s">
        <v>336</v>
      </c>
      <c r="C1814" t="s">
        <v>319</v>
      </c>
      <c r="D1814"/>
    </row>
    <row r="1815" spans="1:4" ht="12.75">
      <c r="A1815" t="s">
        <v>411</v>
      </c>
      <c r="B1815" t="s">
        <v>336</v>
      </c>
      <c r="C1815" t="s">
        <v>320</v>
      </c>
      <c r="D1815"/>
    </row>
    <row r="1816" spans="1:4" ht="12.75">
      <c r="A1816" t="s">
        <v>411</v>
      </c>
      <c r="B1816" t="s">
        <v>336</v>
      </c>
      <c r="C1816" t="s">
        <v>321</v>
      </c>
      <c r="D1816"/>
    </row>
    <row r="1817" spans="1:4" ht="12.75">
      <c r="A1817" t="s">
        <v>411</v>
      </c>
      <c r="B1817" t="s">
        <v>336</v>
      </c>
      <c r="C1817" t="s">
        <v>322</v>
      </c>
      <c r="D1817"/>
    </row>
    <row r="1818" spans="1:4" ht="12.75">
      <c r="A1818" t="s">
        <v>411</v>
      </c>
      <c r="B1818" t="s">
        <v>336</v>
      </c>
      <c r="C1818" t="s">
        <v>323</v>
      </c>
      <c r="D1818"/>
    </row>
    <row r="1819" spans="1:4" ht="12.75">
      <c r="A1819" t="s">
        <v>411</v>
      </c>
      <c r="B1819" t="s">
        <v>336</v>
      </c>
      <c r="C1819" t="s">
        <v>324</v>
      </c>
      <c r="D1819"/>
    </row>
    <row r="1820" spans="1:4" ht="12.75">
      <c r="A1820" t="s">
        <v>411</v>
      </c>
      <c r="B1820" t="s">
        <v>336</v>
      </c>
      <c r="C1820" t="s">
        <v>325</v>
      </c>
      <c r="D1820"/>
    </row>
    <row r="1821" spans="1:4" ht="12.75">
      <c r="A1821" t="s">
        <v>412</v>
      </c>
      <c r="B1821" t="s">
        <v>335</v>
      </c>
      <c r="C1821" t="s">
        <v>317</v>
      </c>
      <c r="D1821"/>
    </row>
    <row r="1822" spans="1:4" ht="12.75">
      <c r="A1822" t="s">
        <v>412</v>
      </c>
      <c r="B1822" t="s">
        <v>335</v>
      </c>
      <c r="C1822" t="s">
        <v>318</v>
      </c>
      <c r="D1822"/>
    </row>
    <row r="1823" spans="1:8" ht="12.75">
      <c r="A1823" t="s">
        <v>412</v>
      </c>
      <c r="B1823" t="s">
        <v>335</v>
      </c>
      <c r="C1823" t="s">
        <v>319</v>
      </c>
      <c r="D1823" s="159">
        <v>1100000</v>
      </c>
      <c r="E1823" s="159">
        <v>1200000</v>
      </c>
      <c r="F1823" s="159">
        <v>1300000</v>
      </c>
      <c r="G1823" s="159">
        <v>1300000</v>
      </c>
      <c r="H1823" s="159">
        <v>1300000</v>
      </c>
    </row>
    <row r="1824" spans="1:4" ht="12.75">
      <c r="A1824" t="s">
        <v>412</v>
      </c>
      <c r="B1824" t="s">
        <v>335</v>
      </c>
      <c r="C1824" t="s">
        <v>320</v>
      </c>
      <c r="D1824"/>
    </row>
    <row r="1825" spans="1:4" ht="12.75">
      <c r="A1825" t="s">
        <v>412</v>
      </c>
      <c r="B1825" t="s">
        <v>335</v>
      </c>
      <c r="C1825" t="s">
        <v>321</v>
      </c>
      <c r="D1825"/>
    </row>
    <row r="1826" spans="1:4" ht="12.75">
      <c r="A1826" t="s">
        <v>412</v>
      </c>
      <c r="B1826" t="s">
        <v>335</v>
      </c>
      <c r="C1826" t="s">
        <v>322</v>
      </c>
      <c r="D1826"/>
    </row>
    <row r="1827" spans="1:4" ht="12.75">
      <c r="A1827" t="s">
        <v>412</v>
      </c>
      <c r="B1827" t="s">
        <v>335</v>
      </c>
      <c r="C1827" t="s">
        <v>323</v>
      </c>
      <c r="D1827"/>
    </row>
    <row r="1828" spans="1:4" ht="12.75">
      <c r="A1828" t="s">
        <v>412</v>
      </c>
      <c r="B1828" t="s">
        <v>335</v>
      </c>
      <c r="C1828" t="s">
        <v>324</v>
      </c>
      <c r="D1828"/>
    </row>
    <row r="1829" spans="1:4" ht="12.75">
      <c r="A1829" t="s">
        <v>412</v>
      </c>
      <c r="B1829" t="s">
        <v>335</v>
      </c>
      <c r="C1829" t="s">
        <v>325</v>
      </c>
      <c r="D1829"/>
    </row>
    <row r="1830" spans="1:4" ht="12.75">
      <c r="A1830" t="s">
        <v>412</v>
      </c>
      <c r="B1830" t="s">
        <v>336</v>
      </c>
      <c r="C1830" t="s">
        <v>317</v>
      </c>
      <c r="D1830"/>
    </row>
    <row r="1831" spans="1:4" ht="12.75">
      <c r="A1831" t="s">
        <v>412</v>
      </c>
      <c r="B1831" t="s">
        <v>336</v>
      </c>
      <c r="C1831" t="s">
        <v>318</v>
      </c>
      <c r="D1831"/>
    </row>
    <row r="1832" spans="1:4" ht="12.75">
      <c r="A1832" t="s">
        <v>412</v>
      </c>
      <c r="B1832" t="s">
        <v>336</v>
      </c>
      <c r="C1832" t="s">
        <v>319</v>
      </c>
      <c r="D1832"/>
    </row>
    <row r="1833" spans="1:4" ht="12.75">
      <c r="A1833" t="s">
        <v>412</v>
      </c>
      <c r="B1833" t="s">
        <v>336</v>
      </c>
      <c r="C1833" t="s">
        <v>320</v>
      </c>
      <c r="D1833"/>
    </row>
    <row r="1834" spans="1:4" ht="12.75">
      <c r="A1834" t="s">
        <v>412</v>
      </c>
      <c r="B1834" t="s">
        <v>336</v>
      </c>
      <c r="C1834" t="s">
        <v>321</v>
      </c>
      <c r="D1834"/>
    </row>
    <row r="1835" spans="1:4" ht="12.75">
      <c r="A1835" t="s">
        <v>412</v>
      </c>
      <c r="B1835" t="s">
        <v>336</v>
      </c>
      <c r="C1835" t="s">
        <v>322</v>
      </c>
      <c r="D1835"/>
    </row>
    <row r="1836" spans="1:4" ht="12.75">
      <c r="A1836" t="s">
        <v>412</v>
      </c>
      <c r="B1836" t="s">
        <v>336</v>
      </c>
      <c r="C1836" t="s">
        <v>323</v>
      </c>
      <c r="D1836"/>
    </row>
    <row r="1837" spans="1:4" ht="12.75">
      <c r="A1837" t="s">
        <v>412</v>
      </c>
      <c r="B1837" t="s">
        <v>336</v>
      </c>
      <c r="C1837" t="s">
        <v>324</v>
      </c>
      <c r="D1837"/>
    </row>
    <row r="1838" spans="1:4" ht="12.75">
      <c r="A1838" t="s">
        <v>412</v>
      </c>
      <c r="B1838" t="s">
        <v>336</v>
      </c>
      <c r="C1838" t="s">
        <v>325</v>
      </c>
      <c r="D1838"/>
    </row>
    <row r="1839" spans="1:4" ht="12.75">
      <c r="A1839" t="s">
        <v>413</v>
      </c>
      <c r="B1839" t="s">
        <v>335</v>
      </c>
      <c r="C1839" t="s">
        <v>317</v>
      </c>
      <c r="D1839"/>
    </row>
    <row r="1840" spans="1:8" ht="12.75">
      <c r="A1840" t="s">
        <v>413</v>
      </c>
      <c r="B1840" t="s">
        <v>335</v>
      </c>
      <c r="C1840" t="s">
        <v>318</v>
      </c>
      <c r="D1840" s="159">
        <v>4236000</v>
      </c>
      <c r="E1840" s="159">
        <v>4744000</v>
      </c>
      <c r="F1840" s="159">
        <v>5057000</v>
      </c>
      <c r="G1840" s="159">
        <v>5346000</v>
      </c>
      <c r="H1840" s="159">
        <v>5658000</v>
      </c>
    </row>
    <row r="1841" spans="1:8" ht="12.75">
      <c r="A1841" t="s">
        <v>413</v>
      </c>
      <c r="B1841" t="s">
        <v>335</v>
      </c>
      <c r="C1841" t="s">
        <v>319</v>
      </c>
      <c r="D1841" s="159">
        <v>162492000</v>
      </c>
      <c r="E1841" s="159">
        <v>177473000</v>
      </c>
      <c r="F1841" s="159">
        <v>188875000</v>
      </c>
      <c r="G1841" s="159">
        <v>199314000</v>
      </c>
      <c r="H1841" s="159">
        <v>210663000</v>
      </c>
    </row>
    <row r="1842" spans="1:8" ht="12.75">
      <c r="A1842" t="s">
        <v>413</v>
      </c>
      <c r="B1842" t="s">
        <v>335</v>
      </c>
      <c r="C1842" t="s">
        <v>320</v>
      </c>
      <c r="D1842" s="159">
        <v>8487000</v>
      </c>
      <c r="E1842" s="159">
        <v>9167000</v>
      </c>
      <c r="F1842" s="159">
        <v>9760000</v>
      </c>
      <c r="G1842" s="159">
        <v>10320000</v>
      </c>
      <c r="H1842" s="159">
        <v>10929000</v>
      </c>
    </row>
    <row r="1843" spans="1:8" ht="12.75">
      <c r="A1843" t="s">
        <v>413</v>
      </c>
      <c r="B1843" t="s">
        <v>335</v>
      </c>
      <c r="C1843" t="s">
        <v>321</v>
      </c>
      <c r="D1843" s="159">
        <v>71171000</v>
      </c>
      <c r="E1843" s="159">
        <v>75549000</v>
      </c>
      <c r="F1843" s="159">
        <v>80363000</v>
      </c>
      <c r="G1843" s="159">
        <v>84803000</v>
      </c>
      <c r="H1843" s="159">
        <v>89643000</v>
      </c>
    </row>
    <row r="1844" spans="1:8" ht="12.75">
      <c r="A1844" t="s">
        <v>413</v>
      </c>
      <c r="B1844" t="s">
        <v>335</v>
      </c>
      <c r="C1844" t="s">
        <v>322</v>
      </c>
      <c r="D1844" s="159">
        <v>37805000</v>
      </c>
      <c r="E1844" s="159">
        <v>41363000</v>
      </c>
      <c r="F1844" s="159">
        <v>44072000</v>
      </c>
      <c r="G1844" s="159">
        <v>46565000</v>
      </c>
      <c r="H1844" s="159">
        <v>49288000</v>
      </c>
    </row>
    <row r="1845" spans="1:8" ht="12.75">
      <c r="A1845" t="s">
        <v>413</v>
      </c>
      <c r="B1845" t="s">
        <v>335</v>
      </c>
      <c r="C1845" t="s">
        <v>323</v>
      </c>
      <c r="D1845" s="159">
        <v>12084000</v>
      </c>
      <c r="E1845" s="159">
        <v>12960000</v>
      </c>
      <c r="F1845" s="159">
        <v>13786000</v>
      </c>
      <c r="G1845" s="159">
        <v>14546000</v>
      </c>
      <c r="H1845" s="159">
        <v>15378000</v>
      </c>
    </row>
    <row r="1846" spans="1:8" ht="12.75">
      <c r="A1846" t="s">
        <v>413</v>
      </c>
      <c r="B1846" t="s">
        <v>335</v>
      </c>
      <c r="C1846" t="s">
        <v>324</v>
      </c>
      <c r="D1846" s="159">
        <v>98104000</v>
      </c>
      <c r="E1846" s="159">
        <v>109463000</v>
      </c>
      <c r="F1846" s="159">
        <v>116531000</v>
      </c>
      <c r="G1846" s="159">
        <v>122978000</v>
      </c>
      <c r="H1846" s="159">
        <v>129999000</v>
      </c>
    </row>
    <row r="1847" spans="1:8" ht="12.75">
      <c r="A1847" t="s">
        <v>413</v>
      </c>
      <c r="B1847" t="s">
        <v>335</v>
      </c>
      <c r="C1847" t="s">
        <v>325</v>
      </c>
      <c r="D1847" s="159">
        <v>37810000</v>
      </c>
      <c r="E1847" s="159">
        <v>41599000</v>
      </c>
      <c r="F1847" s="159">
        <v>44230000</v>
      </c>
      <c r="G1847" s="159">
        <v>46651000</v>
      </c>
      <c r="H1847" s="159">
        <v>49279000</v>
      </c>
    </row>
    <row r="1848" spans="1:4" ht="12.75">
      <c r="A1848" t="s">
        <v>413</v>
      </c>
      <c r="B1848" t="s">
        <v>336</v>
      </c>
      <c r="C1848" t="s">
        <v>317</v>
      </c>
      <c r="D1848"/>
    </row>
    <row r="1849" spans="1:4" ht="12.75">
      <c r="A1849" t="s">
        <v>413</v>
      </c>
      <c r="B1849" t="s">
        <v>336</v>
      </c>
      <c r="C1849" t="s">
        <v>318</v>
      </c>
      <c r="D1849"/>
    </row>
    <row r="1850" spans="1:4" ht="12.75">
      <c r="A1850" t="s">
        <v>413</v>
      </c>
      <c r="B1850" t="s">
        <v>336</v>
      </c>
      <c r="C1850" t="s">
        <v>319</v>
      </c>
      <c r="D1850"/>
    </row>
    <row r="1851" spans="1:4" ht="12.75">
      <c r="A1851" t="s">
        <v>413</v>
      </c>
      <c r="B1851" t="s">
        <v>336</v>
      </c>
      <c r="C1851" t="s">
        <v>320</v>
      </c>
      <c r="D1851"/>
    </row>
    <row r="1852" spans="1:4" ht="12.75">
      <c r="A1852" t="s">
        <v>413</v>
      </c>
      <c r="B1852" t="s">
        <v>336</v>
      </c>
      <c r="C1852" t="s">
        <v>321</v>
      </c>
      <c r="D1852"/>
    </row>
    <row r="1853" spans="1:4" ht="12.75">
      <c r="A1853" t="s">
        <v>413</v>
      </c>
      <c r="B1853" t="s">
        <v>336</v>
      </c>
      <c r="C1853" t="s">
        <v>322</v>
      </c>
      <c r="D1853"/>
    </row>
    <row r="1854" spans="1:4" ht="12.75">
      <c r="A1854" t="s">
        <v>413</v>
      </c>
      <c r="B1854" t="s">
        <v>336</v>
      </c>
      <c r="C1854" t="s">
        <v>323</v>
      </c>
      <c r="D1854"/>
    </row>
    <row r="1855" spans="1:4" ht="12.75">
      <c r="A1855" t="s">
        <v>413</v>
      </c>
      <c r="B1855" t="s">
        <v>336</v>
      </c>
      <c r="C1855" t="s">
        <v>324</v>
      </c>
      <c r="D1855"/>
    </row>
    <row r="1856" spans="1:4" ht="12.75">
      <c r="A1856" t="s">
        <v>413</v>
      </c>
      <c r="B1856" t="s">
        <v>336</v>
      </c>
      <c r="C1856" t="s">
        <v>325</v>
      </c>
      <c r="D1856"/>
    </row>
    <row r="1857" spans="1:4" ht="12.75">
      <c r="A1857" t="s">
        <v>414</v>
      </c>
      <c r="B1857" t="s">
        <v>335</v>
      </c>
      <c r="C1857" t="s">
        <v>317</v>
      </c>
      <c r="D1857"/>
    </row>
    <row r="1858" spans="1:4" ht="12.75">
      <c r="A1858" t="s">
        <v>414</v>
      </c>
      <c r="B1858" t="s">
        <v>335</v>
      </c>
      <c r="C1858" t="s">
        <v>318</v>
      </c>
      <c r="D1858"/>
    </row>
    <row r="1859" spans="1:4" ht="12.75">
      <c r="A1859" t="s">
        <v>414</v>
      </c>
      <c r="B1859" t="s">
        <v>335</v>
      </c>
      <c r="C1859" t="s">
        <v>319</v>
      </c>
      <c r="D1859"/>
    </row>
    <row r="1860" spans="1:4" ht="12.75">
      <c r="A1860" t="s">
        <v>414</v>
      </c>
      <c r="B1860" t="s">
        <v>335</v>
      </c>
      <c r="C1860" t="s">
        <v>320</v>
      </c>
      <c r="D1860"/>
    </row>
    <row r="1861" spans="1:4" ht="12.75">
      <c r="A1861" t="s">
        <v>414</v>
      </c>
      <c r="B1861" t="s">
        <v>335</v>
      </c>
      <c r="C1861" t="s">
        <v>321</v>
      </c>
      <c r="D1861"/>
    </row>
    <row r="1862" spans="1:4" ht="12.75">
      <c r="A1862" t="s">
        <v>414</v>
      </c>
      <c r="B1862" t="s">
        <v>335</v>
      </c>
      <c r="C1862" t="s">
        <v>322</v>
      </c>
      <c r="D1862"/>
    </row>
    <row r="1863" spans="1:4" ht="12.75">
      <c r="A1863" t="s">
        <v>414</v>
      </c>
      <c r="B1863" t="s">
        <v>335</v>
      </c>
      <c r="C1863" t="s">
        <v>323</v>
      </c>
      <c r="D1863"/>
    </row>
    <row r="1864" spans="1:4" ht="12.75">
      <c r="A1864" t="s">
        <v>414</v>
      </c>
      <c r="B1864" t="s">
        <v>335</v>
      </c>
      <c r="C1864" t="s">
        <v>324</v>
      </c>
      <c r="D1864"/>
    </row>
    <row r="1865" spans="1:4" ht="12.75">
      <c r="A1865" t="s">
        <v>414</v>
      </c>
      <c r="B1865" t="s">
        <v>335</v>
      </c>
      <c r="C1865" t="s">
        <v>325</v>
      </c>
      <c r="D1865"/>
    </row>
    <row r="1866" spans="1:4" ht="12.75">
      <c r="A1866" t="s">
        <v>414</v>
      </c>
      <c r="B1866" t="s">
        <v>336</v>
      </c>
      <c r="C1866" t="s">
        <v>317</v>
      </c>
      <c r="D1866"/>
    </row>
    <row r="1867" spans="1:8" ht="12.75">
      <c r="A1867" t="s">
        <v>414</v>
      </c>
      <c r="B1867" t="s">
        <v>336</v>
      </c>
      <c r="C1867" t="s">
        <v>318</v>
      </c>
      <c r="D1867" s="159">
        <v>3191000</v>
      </c>
      <c r="E1867" s="159">
        <v>3392000</v>
      </c>
      <c r="F1867" s="159">
        <v>3584000</v>
      </c>
      <c r="G1867" s="159">
        <v>3784000</v>
      </c>
      <c r="H1867" s="159">
        <v>3999000</v>
      </c>
    </row>
    <row r="1868" spans="1:8" ht="12.75">
      <c r="A1868" t="s">
        <v>414</v>
      </c>
      <c r="B1868" t="s">
        <v>336</v>
      </c>
      <c r="C1868" t="s">
        <v>319</v>
      </c>
      <c r="D1868" s="159">
        <v>79920000</v>
      </c>
      <c r="E1868" s="159">
        <v>89706000</v>
      </c>
      <c r="F1868" s="159">
        <v>99113000</v>
      </c>
      <c r="G1868" s="159">
        <v>105133000</v>
      </c>
      <c r="H1868" s="159">
        <v>111714000</v>
      </c>
    </row>
    <row r="1869" spans="1:8" ht="12.75">
      <c r="A1869" t="s">
        <v>414</v>
      </c>
      <c r="B1869" t="s">
        <v>336</v>
      </c>
      <c r="C1869" t="s">
        <v>320</v>
      </c>
      <c r="D1869" s="159">
        <v>2593000</v>
      </c>
      <c r="E1869" s="159">
        <v>2747000</v>
      </c>
      <c r="F1869" s="159">
        <v>2899000</v>
      </c>
      <c r="G1869" s="159">
        <v>3056000</v>
      </c>
      <c r="H1869" s="159">
        <v>3226000</v>
      </c>
    </row>
    <row r="1870" spans="1:8" ht="12.75">
      <c r="A1870" t="s">
        <v>414</v>
      </c>
      <c r="B1870" t="s">
        <v>336</v>
      </c>
      <c r="C1870" t="s">
        <v>321</v>
      </c>
      <c r="D1870" s="159">
        <v>32650000</v>
      </c>
      <c r="E1870" s="159">
        <v>38914000</v>
      </c>
      <c r="F1870" s="159">
        <v>45157000</v>
      </c>
      <c r="G1870" s="159">
        <v>47935000</v>
      </c>
      <c r="H1870" s="159">
        <v>50945000</v>
      </c>
    </row>
    <row r="1871" spans="1:8" ht="12.75">
      <c r="A1871" t="s">
        <v>414</v>
      </c>
      <c r="B1871" t="s">
        <v>336</v>
      </c>
      <c r="C1871" t="s">
        <v>322</v>
      </c>
      <c r="D1871" s="159">
        <v>17812000</v>
      </c>
      <c r="E1871" s="159">
        <v>19048000</v>
      </c>
      <c r="F1871" s="159">
        <v>20202000</v>
      </c>
      <c r="G1871" s="159">
        <v>21379000</v>
      </c>
      <c r="H1871" s="159">
        <v>22668000</v>
      </c>
    </row>
    <row r="1872" spans="1:8" ht="12.75">
      <c r="A1872" t="s">
        <v>414</v>
      </c>
      <c r="B1872" t="s">
        <v>336</v>
      </c>
      <c r="C1872" t="s">
        <v>323</v>
      </c>
      <c r="D1872" s="159">
        <v>3549000</v>
      </c>
      <c r="E1872" s="159">
        <v>3818000</v>
      </c>
      <c r="F1872" s="159">
        <v>4043000</v>
      </c>
      <c r="G1872" s="159">
        <v>4266000</v>
      </c>
      <c r="H1872" s="159">
        <v>4515000</v>
      </c>
    </row>
    <row r="1873" spans="1:8" ht="12.75">
      <c r="A1873" t="s">
        <v>414</v>
      </c>
      <c r="B1873" t="s">
        <v>336</v>
      </c>
      <c r="C1873" t="s">
        <v>324</v>
      </c>
      <c r="D1873" s="159">
        <v>63035000</v>
      </c>
      <c r="E1873" s="159">
        <v>71544000</v>
      </c>
      <c r="F1873" s="159">
        <v>79755000</v>
      </c>
      <c r="G1873" s="159">
        <v>84551000</v>
      </c>
      <c r="H1873" s="159">
        <v>89776000</v>
      </c>
    </row>
    <row r="1874" spans="1:8" ht="12.75">
      <c r="A1874" t="s">
        <v>414</v>
      </c>
      <c r="B1874" t="s">
        <v>336</v>
      </c>
      <c r="C1874" t="s">
        <v>325</v>
      </c>
      <c r="D1874" s="159">
        <v>18246000</v>
      </c>
      <c r="E1874" s="159">
        <v>23538000</v>
      </c>
      <c r="F1874" s="159">
        <v>28905000</v>
      </c>
      <c r="G1874" s="159">
        <v>30790000</v>
      </c>
      <c r="H1874" s="159">
        <v>32845000</v>
      </c>
    </row>
    <row r="1875" spans="1:4" ht="12.75">
      <c r="A1875" t="s">
        <v>177</v>
      </c>
      <c r="B1875" t="s">
        <v>335</v>
      </c>
      <c r="C1875" t="s">
        <v>317</v>
      </c>
      <c r="D1875"/>
    </row>
    <row r="1876" spans="1:4" ht="12.75">
      <c r="A1876" t="s">
        <v>177</v>
      </c>
      <c r="B1876" t="s">
        <v>335</v>
      </c>
      <c r="C1876" t="s">
        <v>318</v>
      </c>
      <c r="D1876"/>
    </row>
    <row r="1877" spans="1:4" ht="12.75">
      <c r="A1877" t="s">
        <v>177</v>
      </c>
      <c r="B1877" t="s">
        <v>335</v>
      </c>
      <c r="C1877" t="s">
        <v>319</v>
      </c>
      <c r="D1877"/>
    </row>
    <row r="1878" spans="1:4" ht="12.75">
      <c r="A1878" t="s">
        <v>177</v>
      </c>
      <c r="B1878" t="s">
        <v>335</v>
      </c>
      <c r="C1878" t="s">
        <v>320</v>
      </c>
      <c r="D1878"/>
    </row>
    <row r="1879" spans="1:4" ht="12.75">
      <c r="A1879" t="s">
        <v>177</v>
      </c>
      <c r="B1879" t="s">
        <v>335</v>
      </c>
      <c r="C1879" t="s">
        <v>321</v>
      </c>
      <c r="D1879"/>
    </row>
    <row r="1880" spans="1:4" ht="12.75">
      <c r="A1880" t="s">
        <v>177</v>
      </c>
      <c r="B1880" t="s">
        <v>335</v>
      </c>
      <c r="C1880" t="s">
        <v>322</v>
      </c>
      <c r="D1880"/>
    </row>
    <row r="1881" spans="1:5" ht="12.75">
      <c r="A1881" t="s">
        <v>177</v>
      </c>
      <c r="B1881" t="s">
        <v>335</v>
      </c>
      <c r="C1881" t="s">
        <v>323</v>
      </c>
      <c r="D1881" s="159">
        <v>18000000</v>
      </c>
      <c r="E1881" s="159">
        <v>19000000</v>
      </c>
    </row>
    <row r="1882" spans="1:4" ht="12.75">
      <c r="A1882" t="s">
        <v>177</v>
      </c>
      <c r="B1882" t="s">
        <v>335</v>
      </c>
      <c r="C1882" t="s">
        <v>324</v>
      </c>
      <c r="D1882"/>
    </row>
    <row r="1883" spans="1:4" ht="12.75">
      <c r="A1883" t="s">
        <v>177</v>
      </c>
      <c r="B1883" t="s">
        <v>335</v>
      </c>
      <c r="C1883" t="s">
        <v>325</v>
      </c>
      <c r="D1883"/>
    </row>
    <row r="1884" spans="1:4" ht="12.75">
      <c r="A1884" t="s">
        <v>177</v>
      </c>
      <c r="B1884" t="s">
        <v>336</v>
      </c>
      <c r="C1884" t="s">
        <v>317</v>
      </c>
      <c r="D1884"/>
    </row>
    <row r="1885" spans="1:4" ht="12.75">
      <c r="A1885" t="s">
        <v>177</v>
      </c>
      <c r="B1885" t="s">
        <v>336</v>
      </c>
      <c r="C1885" t="s">
        <v>318</v>
      </c>
      <c r="D1885"/>
    </row>
    <row r="1886" spans="1:4" ht="12.75">
      <c r="A1886" t="s">
        <v>177</v>
      </c>
      <c r="B1886" t="s">
        <v>336</v>
      </c>
      <c r="C1886" t="s">
        <v>319</v>
      </c>
      <c r="D1886"/>
    </row>
    <row r="1887" spans="1:4" ht="12.75">
      <c r="A1887" t="s">
        <v>177</v>
      </c>
      <c r="B1887" t="s">
        <v>336</v>
      </c>
      <c r="C1887" t="s">
        <v>320</v>
      </c>
      <c r="D1887"/>
    </row>
    <row r="1888" spans="1:4" ht="12.75">
      <c r="A1888" t="s">
        <v>177</v>
      </c>
      <c r="B1888" t="s">
        <v>336</v>
      </c>
      <c r="C1888" t="s">
        <v>321</v>
      </c>
      <c r="D1888"/>
    </row>
    <row r="1889" spans="1:4" ht="12.75">
      <c r="A1889" t="s">
        <v>177</v>
      </c>
      <c r="B1889" t="s">
        <v>336</v>
      </c>
      <c r="C1889" t="s">
        <v>322</v>
      </c>
      <c r="D1889"/>
    </row>
    <row r="1890" spans="1:4" ht="12.75">
      <c r="A1890" t="s">
        <v>177</v>
      </c>
      <c r="B1890" t="s">
        <v>336</v>
      </c>
      <c r="C1890" t="s">
        <v>323</v>
      </c>
      <c r="D1890"/>
    </row>
    <row r="1891" spans="1:4" ht="12.75">
      <c r="A1891" t="s">
        <v>177</v>
      </c>
      <c r="B1891" t="s">
        <v>336</v>
      </c>
      <c r="C1891" t="s">
        <v>324</v>
      </c>
      <c r="D1891"/>
    </row>
    <row r="1892" spans="1:4" ht="12.75">
      <c r="A1892" t="s">
        <v>177</v>
      </c>
      <c r="B1892" t="s">
        <v>336</v>
      </c>
      <c r="C1892" t="s">
        <v>325</v>
      </c>
      <c r="D1892"/>
    </row>
    <row r="1893" spans="1:4" ht="12.75">
      <c r="A1893" t="s">
        <v>415</v>
      </c>
      <c r="B1893" t="s">
        <v>335</v>
      </c>
      <c r="C1893" t="s">
        <v>317</v>
      </c>
      <c r="D1893"/>
    </row>
    <row r="1894" spans="1:4" ht="12.75">
      <c r="A1894" t="s">
        <v>415</v>
      </c>
      <c r="B1894" t="s">
        <v>335</v>
      </c>
      <c r="C1894" t="s">
        <v>318</v>
      </c>
      <c r="D1894"/>
    </row>
    <row r="1895" spans="1:8" ht="12.75">
      <c r="A1895" t="s">
        <v>415</v>
      </c>
      <c r="B1895" t="s">
        <v>335</v>
      </c>
      <c r="C1895" t="s">
        <v>319</v>
      </c>
      <c r="D1895" s="159">
        <v>406000</v>
      </c>
      <c r="E1895" s="159">
        <v>409000</v>
      </c>
      <c r="F1895" s="159">
        <v>419000</v>
      </c>
      <c r="G1895" s="159">
        <v>429000</v>
      </c>
      <c r="H1895" s="159">
        <v>440000</v>
      </c>
    </row>
    <row r="1896" spans="1:4" ht="12.75">
      <c r="A1896" t="s">
        <v>415</v>
      </c>
      <c r="B1896" t="s">
        <v>335</v>
      </c>
      <c r="C1896" t="s">
        <v>320</v>
      </c>
      <c r="D1896"/>
    </row>
    <row r="1897" spans="1:8" ht="12.75">
      <c r="A1897" t="s">
        <v>415</v>
      </c>
      <c r="B1897" t="s">
        <v>335</v>
      </c>
      <c r="C1897" t="s">
        <v>321</v>
      </c>
      <c r="D1897" s="159">
        <v>248000</v>
      </c>
      <c r="E1897" s="159">
        <v>250000</v>
      </c>
      <c r="F1897" s="159">
        <v>256000</v>
      </c>
      <c r="G1897" s="159">
        <v>262000</v>
      </c>
      <c r="H1897" s="159">
        <v>269000</v>
      </c>
    </row>
    <row r="1898" spans="1:8" ht="12.75">
      <c r="A1898" t="s">
        <v>415</v>
      </c>
      <c r="B1898" t="s">
        <v>335</v>
      </c>
      <c r="C1898" t="s">
        <v>322</v>
      </c>
      <c r="D1898" s="159">
        <v>721000</v>
      </c>
      <c r="E1898" s="159">
        <v>727000</v>
      </c>
      <c r="F1898" s="159">
        <v>745000</v>
      </c>
      <c r="G1898" s="159">
        <v>763000</v>
      </c>
      <c r="H1898" s="159">
        <v>782000</v>
      </c>
    </row>
    <row r="1899" spans="1:4" ht="12.75">
      <c r="A1899" t="s">
        <v>415</v>
      </c>
      <c r="B1899" t="s">
        <v>335</v>
      </c>
      <c r="C1899" t="s">
        <v>323</v>
      </c>
      <c r="D1899"/>
    </row>
    <row r="1900" spans="1:8" ht="12.75">
      <c r="A1900" t="s">
        <v>415</v>
      </c>
      <c r="B1900" t="s">
        <v>335</v>
      </c>
      <c r="C1900" t="s">
        <v>324</v>
      </c>
      <c r="D1900" s="159">
        <v>878000</v>
      </c>
      <c r="E1900" s="159">
        <v>885000</v>
      </c>
      <c r="F1900" s="159">
        <v>907000</v>
      </c>
      <c r="G1900" s="159">
        <v>931000</v>
      </c>
      <c r="H1900" s="159">
        <v>954000</v>
      </c>
    </row>
    <row r="1901" spans="1:8" ht="12.75">
      <c r="A1901" t="s">
        <v>415</v>
      </c>
      <c r="B1901" t="s">
        <v>335</v>
      </c>
      <c r="C1901" t="s">
        <v>325</v>
      </c>
      <c r="D1901" s="159">
        <v>0</v>
      </c>
      <c r="E1901" s="159">
        <v>0</v>
      </c>
      <c r="F1901" s="159">
        <v>0</v>
      </c>
      <c r="G1901" s="159">
        <v>0</v>
      </c>
      <c r="H1901" s="159">
        <v>0</v>
      </c>
    </row>
    <row r="1902" spans="1:4" ht="12.75">
      <c r="A1902" t="s">
        <v>415</v>
      </c>
      <c r="B1902" t="s">
        <v>336</v>
      </c>
      <c r="C1902" t="s">
        <v>317</v>
      </c>
      <c r="D1902"/>
    </row>
    <row r="1903" spans="1:4" ht="12.75">
      <c r="A1903" t="s">
        <v>415</v>
      </c>
      <c r="B1903" t="s">
        <v>336</v>
      </c>
      <c r="C1903" t="s">
        <v>318</v>
      </c>
      <c r="D1903"/>
    </row>
    <row r="1904" spans="1:4" ht="12.75">
      <c r="A1904" t="s">
        <v>415</v>
      </c>
      <c r="B1904" t="s">
        <v>336</v>
      </c>
      <c r="C1904" t="s">
        <v>319</v>
      </c>
      <c r="D1904"/>
    </row>
    <row r="1905" spans="1:4" ht="12.75">
      <c r="A1905" t="s">
        <v>415</v>
      </c>
      <c r="B1905" t="s">
        <v>336</v>
      </c>
      <c r="C1905" t="s">
        <v>320</v>
      </c>
      <c r="D1905"/>
    </row>
    <row r="1906" spans="1:4" ht="12.75">
      <c r="A1906" t="s">
        <v>415</v>
      </c>
      <c r="B1906" t="s">
        <v>336</v>
      </c>
      <c r="C1906" t="s">
        <v>321</v>
      </c>
      <c r="D1906"/>
    </row>
    <row r="1907" spans="1:4" ht="12.75">
      <c r="A1907" t="s">
        <v>415</v>
      </c>
      <c r="B1907" t="s">
        <v>336</v>
      </c>
      <c r="C1907" t="s">
        <v>322</v>
      </c>
      <c r="D1907"/>
    </row>
    <row r="1908" spans="1:4" ht="12.75">
      <c r="A1908" t="s">
        <v>415</v>
      </c>
      <c r="B1908" t="s">
        <v>336</v>
      </c>
      <c r="C1908" t="s">
        <v>323</v>
      </c>
      <c r="D1908"/>
    </row>
    <row r="1909" spans="1:4" ht="12.75">
      <c r="A1909" t="s">
        <v>415</v>
      </c>
      <c r="B1909" t="s">
        <v>336</v>
      </c>
      <c r="C1909" t="s">
        <v>324</v>
      </c>
      <c r="D1909"/>
    </row>
    <row r="1910" spans="1:4" ht="12.75">
      <c r="A1910" t="s">
        <v>415</v>
      </c>
      <c r="B1910" t="s">
        <v>336</v>
      </c>
      <c r="C1910" t="s">
        <v>325</v>
      </c>
      <c r="D1910"/>
    </row>
    <row r="1911" spans="1:4" ht="12.75">
      <c r="A1911" t="s">
        <v>466</v>
      </c>
      <c r="B1911" t="s">
        <v>335</v>
      </c>
      <c r="C1911" t="s">
        <v>317</v>
      </c>
      <c r="D1911"/>
    </row>
    <row r="1912" spans="1:4" ht="12.75">
      <c r="A1912" t="s">
        <v>466</v>
      </c>
      <c r="B1912" t="s">
        <v>335</v>
      </c>
      <c r="C1912" t="s">
        <v>318</v>
      </c>
      <c r="D1912"/>
    </row>
    <row r="1913" spans="1:4" ht="12.75">
      <c r="A1913" t="s">
        <v>466</v>
      </c>
      <c r="B1913" t="s">
        <v>335</v>
      </c>
      <c r="C1913" t="s">
        <v>319</v>
      </c>
      <c r="D1913"/>
    </row>
    <row r="1914" spans="1:4" ht="12.75">
      <c r="A1914" t="s">
        <v>466</v>
      </c>
      <c r="B1914" t="s">
        <v>335</v>
      </c>
      <c r="C1914" t="s">
        <v>320</v>
      </c>
      <c r="D1914"/>
    </row>
    <row r="1915" spans="1:4" ht="12.75">
      <c r="A1915" t="s">
        <v>466</v>
      </c>
      <c r="B1915" t="s">
        <v>335</v>
      </c>
      <c r="C1915" t="s">
        <v>321</v>
      </c>
      <c r="D1915"/>
    </row>
    <row r="1916" spans="1:4" ht="12.75">
      <c r="A1916" t="s">
        <v>466</v>
      </c>
      <c r="B1916" t="s">
        <v>335</v>
      </c>
      <c r="C1916" t="s">
        <v>322</v>
      </c>
      <c r="D1916"/>
    </row>
    <row r="1917" spans="1:4" ht="12.75">
      <c r="A1917" t="s">
        <v>466</v>
      </c>
      <c r="B1917" t="s">
        <v>335</v>
      </c>
      <c r="C1917" t="s">
        <v>323</v>
      </c>
      <c r="D1917"/>
    </row>
    <row r="1918" spans="1:4" ht="12.75">
      <c r="A1918" t="s">
        <v>466</v>
      </c>
      <c r="B1918" t="s">
        <v>335</v>
      </c>
      <c r="C1918" t="s">
        <v>324</v>
      </c>
      <c r="D1918"/>
    </row>
    <row r="1919" spans="1:4" ht="12.75">
      <c r="A1919" t="s">
        <v>466</v>
      </c>
      <c r="B1919" t="s">
        <v>335</v>
      </c>
      <c r="C1919" t="s">
        <v>325</v>
      </c>
      <c r="D1919"/>
    </row>
    <row r="1920" spans="1:4" ht="12.75">
      <c r="A1920" t="s">
        <v>466</v>
      </c>
      <c r="B1920" t="s">
        <v>336</v>
      </c>
      <c r="C1920" t="s">
        <v>317</v>
      </c>
      <c r="D1920"/>
    </row>
    <row r="1921" spans="1:4" ht="12.75">
      <c r="A1921" t="s">
        <v>466</v>
      </c>
      <c r="B1921" t="s">
        <v>336</v>
      </c>
      <c r="C1921" t="s">
        <v>318</v>
      </c>
      <c r="D1921"/>
    </row>
    <row r="1922" spans="1:4" ht="12.75">
      <c r="A1922" t="s">
        <v>466</v>
      </c>
      <c r="B1922" t="s">
        <v>336</v>
      </c>
      <c r="C1922" t="s">
        <v>319</v>
      </c>
      <c r="D1922"/>
    </row>
    <row r="1923" spans="1:4" ht="12.75">
      <c r="A1923" t="s">
        <v>466</v>
      </c>
      <c r="B1923" t="s">
        <v>336</v>
      </c>
      <c r="C1923" t="s">
        <v>320</v>
      </c>
      <c r="D1923"/>
    </row>
    <row r="1924" spans="1:4" ht="12.75">
      <c r="A1924" t="s">
        <v>466</v>
      </c>
      <c r="B1924" t="s">
        <v>336</v>
      </c>
      <c r="C1924" t="s">
        <v>321</v>
      </c>
      <c r="D1924"/>
    </row>
    <row r="1925" spans="1:4" ht="12.75">
      <c r="A1925" t="s">
        <v>466</v>
      </c>
      <c r="B1925" t="s">
        <v>336</v>
      </c>
      <c r="C1925" t="s">
        <v>322</v>
      </c>
      <c r="D1925"/>
    </row>
    <row r="1926" spans="1:4" ht="12.75">
      <c r="A1926" t="s">
        <v>466</v>
      </c>
      <c r="B1926" t="s">
        <v>336</v>
      </c>
      <c r="C1926" t="s">
        <v>323</v>
      </c>
      <c r="D1926"/>
    </row>
    <row r="1927" spans="1:4" ht="12.75">
      <c r="A1927" t="s">
        <v>466</v>
      </c>
      <c r="B1927" t="s">
        <v>336</v>
      </c>
      <c r="C1927" t="s">
        <v>324</v>
      </c>
      <c r="D1927"/>
    </row>
    <row r="1928" spans="1:4" ht="12.75">
      <c r="A1928" t="s">
        <v>466</v>
      </c>
      <c r="B1928" t="s">
        <v>336</v>
      </c>
      <c r="C1928" t="s">
        <v>325</v>
      </c>
      <c r="D1928"/>
    </row>
    <row r="1929" spans="1:4" ht="12.75">
      <c r="A1929" t="s">
        <v>416</v>
      </c>
      <c r="B1929" t="s">
        <v>335</v>
      </c>
      <c r="C1929" t="s">
        <v>317</v>
      </c>
      <c r="D1929"/>
    </row>
    <row r="1930" spans="1:8" ht="12.75">
      <c r="A1930" t="s">
        <v>416</v>
      </c>
      <c r="B1930" t="s">
        <v>335</v>
      </c>
      <c r="C1930" t="s">
        <v>318</v>
      </c>
      <c r="D1930" s="159">
        <v>21200000</v>
      </c>
      <c r="E1930" s="159">
        <v>21484000</v>
      </c>
      <c r="F1930" s="159">
        <v>21694000</v>
      </c>
      <c r="G1930" s="159">
        <v>22128000</v>
      </c>
      <c r="H1930" s="159">
        <v>22570000</v>
      </c>
    </row>
    <row r="1931" spans="1:8" ht="12.75">
      <c r="A1931" t="s">
        <v>416</v>
      </c>
      <c r="B1931" t="s">
        <v>335</v>
      </c>
      <c r="C1931" t="s">
        <v>319</v>
      </c>
      <c r="D1931" s="159">
        <v>412348000</v>
      </c>
      <c r="E1931" s="159">
        <v>417870000</v>
      </c>
      <c r="F1931" s="159">
        <v>421948000</v>
      </c>
      <c r="G1931" s="159">
        <v>430397000</v>
      </c>
      <c r="H1931" s="159">
        <v>438999000</v>
      </c>
    </row>
    <row r="1932" spans="1:8" ht="12.75">
      <c r="A1932" t="s">
        <v>416</v>
      </c>
      <c r="B1932" t="s">
        <v>335</v>
      </c>
      <c r="C1932" t="s">
        <v>320</v>
      </c>
      <c r="D1932" s="159">
        <v>12894000</v>
      </c>
      <c r="E1932" s="159">
        <v>13066000</v>
      </c>
      <c r="F1932" s="159">
        <v>13194000</v>
      </c>
      <c r="G1932" s="159">
        <v>13458000</v>
      </c>
      <c r="H1932" s="159">
        <v>13727000</v>
      </c>
    </row>
    <row r="1933" spans="1:8" ht="12.75">
      <c r="A1933" t="s">
        <v>416</v>
      </c>
      <c r="B1933" t="s">
        <v>335</v>
      </c>
      <c r="C1933" t="s">
        <v>321</v>
      </c>
      <c r="D1933" s="159">
        <v>240145000</v>
      </c>
      <c r="E1933" s="159">
        <v>243359000</v>
      </c>
      <c r="F1933" s="159">
        <v>245735000</v>
      </c>
      <c r="G1933" s="159">
        <v>250656000</v>
      </c>
      <c r="H1933" s="159">
        <v>255665000</v>
      </c>
    </row>
    <row r="1934" spans="1:8" ht="12.75">
      <c r="A1934" t="s">
        <v>416</v>
      </c>
      <c r="B1934" t="s">
        <v>335</v>
      </c>
      <c r="C1934" t="s">
        <v>322</v>
      </c>
      <c r="D1934" s="159">
        <v>93231000</v>
      </c>
      <c r="E1934" s="159">
        <v>94479000</v>
      </c>
      <c r="F1934" s="159">
        <v>95401000</v>
      </c>
      <c r="G1934" s="159">
        <v>97312000</v>
      </c>
      <c r="H1934" s="159">
        <v>99256000</v>
      </c>
    </row>
    <row r="1935" spans="1:8" ht="12.75">
      <c r="A1935" t="s">
        <v>416</v>
      </c>
      <c r="B1935" t="s">
        <v>335</v>
      </c>
      <c r="C1935" t="s">
        <v>323</v>
      </c>
      <c r="D1935" s="159">
        <v>29011000</v>
      </c>
      <c r="E1935" s="159">
        <v>29399000</v>
      </c>
      <c r="F1935" s="159">
        <v>29686000</v>
      </c>
      <c r="G1935" s="159">
        <v>30281000</v>
      </c>
      <c r="H1935" s="159">
        <v>30886000</v>
      </c>
    </row>
    <row r="1936" spans="1:8" ht="12.75">
      <c r="A1936" t="s">
        <v>416</v>
      </c>
      <c r="B1936" t="s">
        <v>335</v>
      </c>
      <c r="C1936" t="s">
        <v>324</v>
      </c>
      <c r="D1936" s="159">
        <v>306969000</v>
      </c>
      <c r="E1936" s="159">
        <v>311078000</v>
      </c>
      <c r="F1936" s="159">
        <v>314114000</v>
      </c>
      <c r="G1936" s="159">
        <v>320404000</v>
      </c>
      <c r="H1936" s="159">
        <v>326807000</v>
      </c>
    </row>
    <row r="1937" spans="1:8" ht="12.75">
      <c r="A1937" t="s">
        <v>416</v>
      </c>
      <c r="B1937" t="s">
        <v>335</v>
      </c>
      <c r="C1937" t="s">
        <v>325</v>
      </c>
      <c r="D1937" s="159">
        <v>123978000</v>
      </c>
      <c r="E1937" s="159">
        <v>125637000</v>
      </c>
      <c r="F1937" s="159">
        <v>126864000</v>
      </c>
      <c r="G1937" s="159">
        <v>129404000</v>
      </c>
      <c r="H1937" s="159">
        <v>131990000</v>
      </c>
    </row>
    <row r="1938" spans="1:4" ht="12.75">
      <c r="A1938" t="s">
        <v>416</v>
      </c>
      <c r="B1938" t="s">
        <v>336</v>
      </c>
      <c r="C1938" t="s">
        <v>317</v>
      </c>
      <c r="D1938"/>
    </row>
    <row r="1939" spans="1:4" ht="12.75">
      <c r="A1939" t="s">
        <v>416</v>
      </c>
      <c r="B1939" t="s">
        <v>336</v>
      </c>
      <c r="C1939" t="s">
        <v>318</v>
      </c>
      <c r="D1939"/>
    </row>
    <row r="1940" spans="1:4" ht="12.75">
      <c r="A1940" t="s">
        <v>416</v>
      </c>
      <c r="B1940" t="s">
        <v>336</v>
      </c>
      <c r="C1940" t="s">
        <v>319</v>
      </c>
      <c r="D1940"/>
    </row>
    <row r="1941" spans="1:4" ht="12.75">
      <c r="A1941" t="s">
        <v>416</v>
      </c>
      <c r="B1941" t="s">
        <v>336</v>
      </c>
      <c r="C1941" t="s">
        <v>320</v>
      </c>
      <c r="D1941"/>
    </row>
    <row r="1942" spans="1:4" ht="12.75">
      <c r="A1942" t="s">
        <v>416</v>
      </c>
      <c r="B1942" t="s">
        <v>336</v>
      </c>
      <c r="C1942" t="s">
        <v>321</v>
      </c>
      <c r="D1942"/>
    </row>
    <row r="1943" spans="1:4" ht="12.75">
      <c r="A1943" t="s">
        <v>416</v>
      </c>
      <c r="B1943" t="s">
        <v>336</v>
      </c>
      <c r="C1943" t="s">
        <v>322</v>
      </c>
      <c r="D1943"/>
    </row>
    <row r="1944" spans="1:4" ht="12.75">
      <c r="A1944" t="s">
        <v>416</v>
      </c>
      <c r="B1944" t="s">
        <v>336</v>
      </c>
      <c r="C1944" t="s">
        <v>323</v>
      </c>
      <c r="D1944"/>
    </row>
    <row r="1945" spans="1:4" ht="12.75">
      <c r="A1945" t="s">
        <v>416</v>
      </c>
      <c r="B1945" t="s">
        <v>336</v>
      </c>
      <c r="C1945" t="s">
        <v>324</v>
      </c>
      <c r="D1945"/>
    </row>
    <row r="1946" spans="1:4" ht="12.75">
      <c r="A1946" t="s">
        <v>416</v>
      </c>
      <c r="B1946" t="s">
        <v>336</v>
      </c>
      <c r="C1946" t="s">
        <v>325</v>
      </c>
      <c r="D1946"/>
    </row>
    <row r="1947" spans="1:4" ht="12.75">
      <c r="A1947" t="s">
        <v>467</v>
      </c>
      <c r="B1947" t="s">
        <v>335</v>
      </c>
      <c r="C1947" t="s">
        <v>317</v>
      </c>
      <c r="D1947"/>
    </row>
    <row r="1948" spans="1:4" ht="12.75">
      <c r="A1948" t="s">
        <v>467</v>
      </c>
      <c r="B1948" t="s">
        <v>335</v>
      </c>
      <c r="C1948" t="s">
        <v>318</v>
      </c>
      <c r="D1948"/>
    </row>
    <row r="1949" spans="1:4" ht="12.75">
      <c r="A1949" t="s">
        <v>467</v>
      </c>
      <c r="B1949" t="s">
        <v>335</v>
      </c>
      <c r="C1949" t="s">
        <v>319</v>
      </c>
      <c r="D1949"/>
    </row>
    <row r="1950" spans="1:4" ht="12.75">
      <c r="A1950" t="s">
        <v>467</v>
      </c>
      <c r="B1950" t="s">
        <v>335</v>
      </c>
      <c r="C1950" t="s">
        <v>320</v>
      </c>
      <c r="D1950"/>
    </row>
    <row r="1951" spans="1:4" ht="12.75">
      <c r="A1951" t="s">
        <v>467</v>
      </c>
      <c r="B1951" t="s">
        <v>335</v>
      </c>
      <c r="C1951" t="s">
        <v>321</v>
      </c>
      <c r="D1951"/>
    </row>
    <row r="1952" spans="1:4" ht="12.75">
      <c r="A1952" t="s">
        <v>467</v>
      </c>
      <c r="B1952" t="s">
        <v>335</v>
      </c>
      <c r="C1952" t="s">
        <v>322</v>
      </c>
      <c r="D1952"/>
    </row>
    <row r="1953" spans="1:4" ht="12.75">
      <c r="A1953" t="s">
        <v>467</v>
      </c>
      <c r="B1953" t="s">
        <v>335</v>
      </c>
      <c r="C1953" t="s">
        <v>323</v>
      </c>
      <c r="D1953"/>
    </row>
    <row r="1954" spans="1:4" ht="12.75">
      <c r="A1954" t="s">
        <v>467</v>
      </c>
      <c r="B1954" t="s">
        <v>335</v>
      </c>
      <c r="C1954" t="s">
        <v>324</v>
      </c>
      <c r="D1954"/>
    </row>
    <row r="1955" spans="1:4" ht="12.75">
      <c r="A1955" t="s">
        <v>467</v>
      </c>
      <c r="B1955" t="s">
        <v>335</v>
      </c>
      <c r="C1955" t="s">
        <v>325</v>
      </c>
      <c r="D1955"/>
    </row>
    <row r="1956" spans="1:4" ht="12.75">
      <c r="A1956" t="s">
        <v>467</v>
      </c>
      <c r="B1956" t="s">
        <v>336</v>
      </c>
      <c r="C1956" t="s">
        <v>317</v>
      </c>
      <c r="D1956"/>
    </row>
    <row r="1957" spans="1:4" ht="12.75">
      <c r="A1957" t="s">
        <v>467</v>
      </c>
      <c r="B1957" t="s">
        <v>336</v>
      </c>
      <c r="C1957" t="s">
        <v>318</v>
      </c>
      <c r="D1957"/>
    </row>
    <row r="1958" spans="1:4" ht="12.75">
      <c r="A1958" t="s">
        <v>467</v>
      </c>
      <c r="B1958" t="s">
        <v>336</v>
      </c>
      <c r="C1958" t="s">
        <v>319</v>
      </c>
      <c r="D1958"/>
    </row>
    <row r="1959" spans="1:4" ht="12.75">
      <c r="A1959" t="s">
        <v>467</v>
      </c>
      <c r="B1959" t="s">
        <v>336</v>
      </c>
      <c r="C1959" t="s">
        <v>320</v>
      </c>
      <c r="D1959"/>
    </row>
    <row r="1960" spans="1:4" ht="12.75">
      <c r="A1960" t="s">
        <v>467</v>
      </c>
      <c r="B1960" t="s">
        <v>336</v>
      </c>
      <c r="C1960" t="s">
        <v>321</v>
      </c>
      <c r="D1960"/>
    </row>
    <row r="1961" spans="1:4" ht="12.75">
      <c r="A1961" t="s">
        <v>467</v>
      </c>
      <c r="B1961" t="s">
        <v>336</v>
      </c>
      <c r="C1961" t="s">
        <v>322</v>
      </c>
      <c r="D1961"/>
    </row>
    <row r="1962" spans="1:4" ht="12.75">
      <c r="A1962" t="s">
        <v>467</v>
      </c>
      <c r="B1962" t="s">
        <v>336</v>
      </c>
      <c r="C1962" t="s">
        <v>323</v>
      </c>
      <c r="D1962"/>
    </row>
    <row r="1963" spans="1:4" ht="12.75">
      <c r="A1963" t="s">
        <v>467</v>
      </c>
      <c r="B1963" t="s">
        <v>336</v>
      </c>
      <c r="C1963" t="s">
        <v>324</v>
      </c>
      <c r="D1963"/>
    </row>
    <row r="1964" spans="1:4" ht="12.75">
      <c r="A1964" t="s">
        <v>467</v>
      </c>
      <c r="B1964" t="s">
        <v>336</v>
      </c>
      <c r="C1964" t="s">
        <v>325</v>
      </c>
      <c r="D1964"/>
    </row>
    <row r="1965" spans="1:4" ht="12.75">
      <c r="A1965" t="s">
        <v>421</v>
      </c>
      <c r="B1965" t="s">
        <v>335</v>
      </c>
      <c r="C1965" t="s">
        <v>317</v>
      </c>
      <c r="D1965"/>
    </row>
    <row r="1966" spans="1:8" ht="12.75">
      <c r="A1966" t="s">
        <v>421</v>
      </c>
      <c r="B1966" t="s">
        <v>335</v>
      </c>
      <c r="C1966" t="s">
        <v>318</v>
      </c>
      <c r="D1966" s="159">
        <v>58000</v>
      </c>
      <c r="E1966" s="159">
        <v>59000</v>
      </c>
      <c r="F1966" s="159">
        <v>61000</v>
      </c>
      <c r="G1966" s="159">
        <v>62000</v>
      </c>
      <c r="H1966" s="159">
        <v>63000</v>
      </c>
    </row>
    <row r="1967" spans="1:8" ht="12.75">
      <c r="A1967" t="s">
        <v>421</v>
      </c>
      <c r="B1967" t="s">
        <v>335</v>
      </c>
      <c r="C1967" t="s">
        <v>319</v>
      </c>
      <c r="D1967" s="159">
        <v>840000</v>
      </c>
      <c r="E1967" s="159">
        <v>859000</v>
      </c>
      <c r="F1967" s="159">
        <v>874000</v>
      </c>
      <c r="G1967" s="159">
        <v>891000</v>
      </c>
      <c r="H1967" s="159">
        <v>907000</v>
      </c>
    </row>
    <row r="1968" spans="1:8" ht="12.75">
      <c r="A1968" t="s">
        <v>421</v>
      </c>
      <c r="B1968" t="s">
        <v>335</v>
      </c>
      <c r="C1968" t="s">
        <v>320</v>
      </c>
      <c r="D1968" s="159">
        <v>58000</v>
      </c>
      <c r="E1968" s="159">
        <v>59000</v>
      </c>
      <c r="F1968" s="159">
        <v>61000</v>
      </c>
      <c r="G1968" s="159">
        <v>62000</v>
      </c>
      <c r="H1968" s="159">
        <v>63000</v>
      </c>
    </row>
    <row r="1969" spans="1:8" ht="12.75">
      <c r="A1969" t="s">
        <v>421</v>
      </c>
      <c r="B1969" t="s">
        <v>335</v>
      </c>
      <c r="C1969" t="s">
        <v>321</v>
      </c>
      <c r="D1969" s="159">
        <v>439000</v>
      </c>
      <c r="E1969" s="159">
        <v>446000</v>
      </c>
      <c r="F1969" s="159">
        <v>454000</v>
      </c>
      <c r="G1969" s="159">
        <v>462000</v>
      </c>
      <c r="H1969" s="159">
        <v>471000</v>
      </c>
    </row>
    <row r="1970" spans="1:8" ht="12.75">
      <c r="A1970" t="s">
        <v>421</v>
      </c>
      <c r="B1970" t="s">
        <v>335</v>
      </c>
      <c r="C1970" t="s">
        <v>322</v>
      </c>
      <c r="D1970" s="159">
        <v>205000</v>
      </c>
      <c r="E1970" s="159">
        <v>210000</v>
      </c>
      <c r="F1970" s="159">
        <v>214000</v>
      </c>
      <c r="G1970" s="159">
        <v>218000</v>
      </c>
      <c r="H1970" s="159">
        <v>222000</v>
      </c>
    </row>
    <row r="1971" spans="1:8" ht="12.75">
      <c r="A1971" t="s">
        <v>421</v>
      </c>
      <c r="B1971" t="s">
        <v>335</v>
      </c>
      <c r="C1971" t="s">
        <v>323</v>
      </c>
      <c r="D1971" s="159">
        <v>63000</v>
      </c>
      <c r="E1971" s="159">
        <v>64000</v>
      </c>
      <c r="F1971" s="159">
        <v>66000</v>
      </c>
      <c r="G1971" s="159">
        <v>67000</v>
      </c>
      <c r="H1971" s="159">
        <v>68000</v>
      </c>
    </row>
    <row r="1972" spans="1:8" ht="12.75">
      <c r="A1972" t="s">
        <v>421</v>
      </c>
      <c r="B1972" t="s">
        <v>335</v>
      </c>
      <c r="C1972" t="s">
        <v>324</v>
      </c>
      <c r="D1972" s="159">
        <v>621000</v>
      </c>
      <c r="E1972" s="159">
        <v>635000</v>
      </c>
      <c r="F1972" s="159">
        <v>648000</v>
      </c>
      <c r="G1972" s="159">
        <v>659000</v>
      </c>
      <c r="H1972" s="159">
        <v>672000</v>
      </c>
    </row>
    <row r="1973" spans="1:8" ht="12.75">
      <c r="A1973" t="s">
        <v>421</v>
      </c>
      <c r="B1973" t="s">
        <v>335</v>
      </c>
      <c r="C1973" t="s">
        <v>325</v>
      </c>
      <c r="D1973" s="159">
        <v>226000</v>
      </c>
      <c r="E1973" s="159">
        <v>233000</v>
      </c>
      <c r="F1973" s="159">
        <v>236000</v>
      </c>
      <c r="G1973" s="159">
        <v>240000</v>
      </c>
      <c r="H1973" s="159">
        <v>245000</v>
      </c>
    </row>
    <row r="1974" spans="1:4" ht="12.75">
      <c r="A1974" t="s">
        <v>421</v>
      </c>
      <c r="B1974" t="s">
        <v>336</v>
      </c>
      <c r="C1974" t="s">
        <v>317</v>
      </c>
      <c r="D1974"/>
    </row>
    <row r="1975" spans="1:4" ht="12.75">
      <c r="A1975" t="s">
        <v>421</v>
      </c>
      <c r="B1975" t="s">
        <v>336</v>
      </c>
      <c r="C1975" t="s">
        <v>318</v>
      </c>
      <c r="D1975"/>
    </row>
    <row r="1976" spans="1:4" ht="12.75">
      <c r="A1976" t="s">
        <v>421</v>
      </c>
      <c r="B1976" t="s">
        <v>336</v>
      </c>
      <c r="C1976" t="s">
        <v>319</v>
      </c>
      <c r="D1976"/>
    </row>
    <row r="1977" spans="1:4" ht="12.75">
      <c r="A1977" t="s">
        <v>421</v>
      </c>
      <c r="B1977" t="s">
        <v>336</v>
      </c>
      <c r="C1977" t="s">
        <v>320</v>
      </c>
      <c r="D1977"/>
    </row>
    <row r="1978" spans="1:4" ht="12.75">
      <c r="A1978" t="s">
        <v>421</v>
      </c>
      <c r="B1978" t="s">
        <v>336</v>
      </c>
      <c r="C1978" t="s">
        <v>321</v>
      </c>
      <c r="D1978"/>
    </row>
    <row r="1979" spans="1:4" ht="12.75">
      <c r="A1979" t="s">
        <v>421</v>
      </c>
      <c r="B1979" t="s">
        <v>336</v>
      </c>
      <c r="C1979" t="s">
        <v>322</v>
      </c>
      <c r="D1979"/>
    </row>
    <row r="1980" spans="1:4" ht="12.75">
      <c r="A1980" t="s">
        <v>421</v>
      </c>
      <c r="B1980" t="s">
        <v>336</v>
      </c>
      <c r="C1980" t="s">
        <v>323</v>
      </c>
      <c r="D1980"/>
    </row>
    <row r="1981" spans="1:4" ht="12.75">
      <c r="A1981" t="s">
        <v>421</v>
      </c>
      <c r="B1981" t="s">
        <v>336</v>
      </c>
      <c r="C1981" t="s">
        <v>324</v>
      </c>
      <c r="D1981"/>
    </row>
    <row r="1982" spans="1:4" ht="12.75">
      <c r="A1982" t="s">
        <v>421</v>
      </c>
      <c r="B1982" t="s">
        <v>336</v>
      </c>
      <c r="C1982" t="s">
        <v>325</v>
      </c>
      <c r="D1982"/>
    </row>
    <row r="1983" spans="4:8" ht="12.75">
      <c r="D1983" s="159"/>
      <c r="E1983" s="159"/>
      <c r="F1983" s="159"/>
      <c r="G1983" s="159"/>
      <c r="H1983" s="159"/>
    </row>
    <row r="1984" spans="4:8" ht="12.75">
      <c r="D1984" s="159"/>
      <c r="E1984" s="159"/>
      <c r="F1984" s="159"/>
      <c r="G1984" s="159"/>
      <c r="H1984" s="159"/>
    </row>
    <row r="1985" spans="1:8" ht="12.75">
      <c r="A1985" t="s">
        <v>648</v>
      </c>
      <c r="B1985" s="5" t="s">
        <v>648</v>
      </c>
      <c r="D1985" s="159">
        <f>SUM(D21:D1984)</f>
        <v>24230392000</v>
      </c>
      <c r="E1985" s="159">
        <f>SUM(E21:E1984)</f>
        <v>25869560000</v>
      </c>
      <c r="F1985" s="159">
        <f>SUM(F21:F1984)</f>
        <v>26454809000</v>
      </c>
      <c r="G1985" s="159">
        <f>SUM(G21:G1984)</f>
        <v>27382532000</v>
      </c>
      <c r="H1985" s="159">
        <f>SUM(H21:H1984)</f>
        <v>28338794000</v>
      </c>
    </row>
    <row r="1988" spans="2:8" ht="12.75">
      <c r="B1988"/>
      <c r="E1988" s="139"/>
      <c r="F1988" s="139"/>
      <c r="G1988" s="139"/>
      <c r="H1988" s="139"/>
    </row>
    <row r="1989" spans="1:39" s="256" customFormat="1" ht="15" customHeight="1">
      <c r="A1989" s="248">
        <v>39195</v>
      </c>
      <c r="B1989" s="249" t="s">
        <v>887</v>
      </c>
      <c r="C1989" s="250" t="s">
        <v>888</v>
      </c>
      <c r="D1989" s="251" t="s">
        <v>889</v>
      </c>
      <c r="E1989" s="251" t="s">
        <v>890</v>
      </c>
      <c r="F1989" s="249" t="s">
        <v>488</v>
      </c>
      <c r="G1989" s="249" t="s">
        <v>492</v>
      </c>
      <c r="H1989" s="249" t="s">
        <v>891</v>
      </c>
      <c r="I1989" s="249" t="s">
        <v>892</v>
      </c>
      <c r="J1989" s="249" t="s">
        <v>893</v>
      </c>
      <c r="K1989" s="249" t="s">
        <v>894</v>
      </c>
      <c r="L1989" s="249" t="s">
        <v>895</v>
      </c>
      <c r="M1989" s="249" t="s">
        <v>896</v>
      </c>
      <c r="N1989" s="265" t="s">
        <v>897</v>
      </c>
      <c r="O1989" s="265"/>
      <c r="P1989" s="249"/>
      <c r="Q1989" s="249" t="s">
        <v>498</v>
      </c>
      <c r="R1989" s="252">
        <v>0</v>
      </c>
      <c r="S1989" s="252">
        <v>10000</v>
      </c>
      <c r="T1989" s="252">
        <v>20000</v>
      </c>
      <c r="U1989" s="252">
        <v>20000</v>
      </c>
      <c r="V1989" s="252">
        <v>20000</v>
      </c>
      <c r="W1989" s="253" t="s">
        <v>898</v>
      </c>
      <c r="X1989" s="253"/>
      <c r="Y1989" s="253" t="s">
        <v>898</v>
      </c>
      <c r="Z1989" s="253"/>
      <c r="AA1989" s="253" t="s">
        <v>898</v>
      </c>
      <c r="AB1989" s="250" t="s">
        <v>899</v>
      </c>
      <c r="AC1989" s="250" t="s">
        <v>493</v>
      </c>
      <c r="AD1989" s="249">
        <v>8325</v>
      </c>
      <c r="AE1989" s="249"/>
      <c r="AF1989" s="249" t="s">
        <v>900</v>
      </c>
      <c r="AG1989" s="249" t="s">
        <v>901</v>
      </c>
      <c r="AH1989" s="250" t="s">
        <v>902</v>
      </c>
      <c r="AI1989" s="250"/>
      <c r="AJ1989" s="250" t="s">
        <v>499</v>
      </c>
      <c r="AK1989" s="254" t="s">
        <v>903</v>
      </c>
      <c r="AL1989" s="255">
        <v>39195</v>
      </c>
      <c r="AM1989"/>
    </row>
    <row r="1990" spans="1:39" s="256" customFormat="1" ht="15" customHeight="1">
      <c r="A1990" s="257">
        <v>39195</v>
      </c>
      <c r="B1990" s="258" t="s">
        <v>887</v>
      </c>
      <c r="C1990" s="259" t="s">
        <v>888</v>
      </c>
      <c r="D1990" s="260" t="s">
        <v>889</v>
      </c>
      <c r="E1990" s="260" t="s">
        <v>890</v>
      </c>
      <c r="F1990" s="258" t="s">
        <v>488</v>
      </c>
      <c r="G1990" s="258" t="s">
        <v>492</v>
      </c>
      <c r="H1990" s="258" t="s">
        <v>891</v>
      </c>
      <c r="I1990" s="258" t="s">
        <v>892</v>
      </c>
      <c r="J1990" s="258" t="s">
        <v>893</v>
      </c>
      <c r="K1990" s="258" t="s">
        <v>894</v>
      </c>
      <c r="L1990" s="258" t="s">
        <v>904</v>
      </c>
      <c r="M1990" s="258" t="s">
        <v>905</v>
      </c>
      <c r="N1990" s="258" t="s">
        <v>906</v>
      </c>
      <c r="O1990" s="258" t="s">
        <v>907</v>
      </c>
      <c r="P1990" s="258" t="s">
        <v>908</v>
      </c>
      <c r="Q1990" s="258" t="s">
        <v>498</v>
      </c>
      <c r="R1990" s="261">
        <v>0</v>
      </c>
      <c r="S1990" s="261">
        <v>-10000</v>
      </c>
      <c r="T1990" s="261">
        <v>-20000</v>
      </c>
      <c r="U1990" s="261">
        <v>-20000</v>
      </c>
      <c r="V1990" s="261">
        <v>-20000</v>
      </c>
      <c r="W1990" s="262" t="s">
        <v>898</v>
      </c>
      <c r="X1990" s="262"/>
      <c r="Y1990" s="262"/>
      <c r="Z1990" s="262"/>
      <c r="AA1990" s="262"/>
      <c r="AB1990" s="259" t="s">
        <v>899</v>
      </c>
      <c r="AC1990" s="259" t="s">
        <v>493</v>
      </c>
      <c r="AD1990" s="258">
        <v>8325</v>
      </c>
      <c r="AE1990" s="258"/>
      <c r="AF1990" s="258" t="s">
        <v>900</v>
      </c>
      <c r="AG1990" s="258" t="s">
        <v>901</v>
      </c>
      <c r="AH1990" s="259" t="s">
        <v>902</v>
      </c>
      <c r="AI1990" s="259"/>
      <c r="AJ1990" s="259" t="s">
        <v>499</v>
      </c>
      <c r="AK1990" s="263" t="s">
        <v>903</v>
      </c>
      <c r="AL1990" s="264">
        <v>39195</v>
      </c>
      <c r="AM1990"/>
    </row>
    <row r="1998" spans="1:41" ht="12.75">
      <c r="A1998" s="179" t="s">
        <v>500</v>
      </c>
      <c r="B1998" s="179" t="s">
        <v>501</v>
      </c>
      <c r="C1998" s="179" t="s">
        <v>502</v>
      </c>
      <c r="D1998" s="179" t="s">
        <v>475</v>
      </c>
      <c r="E1998" s="179" t="s">
        <v>503</v>
      </c>
      <c r="F1998" s="179" t="s">
        <v>504</v>
      </c>
      <c r="G1998" s="179" t="s">
        <v>505</v>
      </c>
      <c r="H1998" s="179" t="s">
        <v>506</v>
      </c>
      <c r="I1998" s="179" t="s">
        <v>507</v>
      </c>
      <c r="J1998" s="179" t="s">
        <v>508</v>
      </c>
      <c r="K1998" s="179" t="s">
        <v>509</v>
      </c>
      <c r="L1998" s="179" t="s">
        <v>510</v>
      </c>
      <c r="M1998" s="179" t="s">
        <v>511</v>
      </c>
      <c r="N1998" s="179" t="s">
        <v>512</v>
      </c>
      <c r="O1998" s="179" t="s">
        <v>513</v>
      </c>
      <c r="P1998" s="179" t="s">
        <v>514</v>
      </c>
      <c r="Q1998" s="179" t="s">
        <v>515</v>
      </c>
      <c r="R1998" s="179" t="s">
        <v>326</v>
      </c>
      <c r="S1998" s="179" t="s">
        <v>328</v>
      </c>
      <c r="T1998" s="179" t="s">
        <v>516</v>
      </c>
      <c r="U1998" s="180" t="s">
        <v>517</v>
      </c>
      <c r="V1998" s="179" t="s">
        <v>518</v>
      </c>
      <c r="W1998" s="179" t="s">
        <v>519</v>
      </c>
      <c r="X1998" s="179" t="s">
        <v>520</v>
      </c>
      <c r="Y1998" s="179" t="s">
        <v>521</v>
      </c>
      <c r="Z1998" s="179" t="s">
        <v>522</v>
      </c>
      <c r="AA1998" s="179" t="s">
        <v>523</v>
      </c>
      <c r="AB1998" s="179" t="s">
        <v>524</v>
      </c>
      <c r="AC1998" s="179" t="s">
        <v>525</v>
      </c>
      <c r="AD1998" s="179" t="s">
        <v>526</v>
      </c>
      <c r="AE1998" s="179" t="s">
        <v>527</v>
      </c>
      <c r="AF1998" s="179" t="s">
        <v>528</v>
      </c>
      <c r="AG1998" s="179" t="s">
        <v>529</v>
      </c>
      <c r="AH1998" s="179" t="s">
        <v>530</v>
      </c>
      <c r="AI1998" s="179" t="s">
        <v>531</v>
      </c>
      <c r="AJ1998" s="179" t="s">
        <v>532</v>
      </c>
      <c r="AK1998" s="179" t="s">
        <v>533</v>
      </c>
      <c r="AL1998" s="179" t="s">
        <v>534</v>
      </c>
      <c r="AM1998" s="179" t="s">
        <v>535</v>
      </c>
      <c r="AN1998" s="179" t="s">
        <v>536</v>
      </c>
      <c r="AO1998" s="179" t="s">
        <v>537</v>
      </c>
    </row>
    <row r="1999" spans="1:41" ht="12.75">
      <c r="A1999" s="179" t="s">
        <v>488</v>
      </c>
      <c r="B1999" s="179" t="s">
        <v>888</v>
      </c>
      <c r="C1999" s="179" t="s">
        <v>889</v>
      </c>
      <c r="D1999" s="179" t="s">
        <v>890</v>
      </c>
      <c r="E1999" s="179" t="s">
        <v>492</v>
      </c>
      <c r="F1999" s="179">
        <v>21100</v>
      </c>
      <c r="G1999" s="179">
        <v>5096</v>
      </c>
      <c r="H1999" s="179" t="s">
        <v>493</v>
      </c>
      <c r="I1999" s="179">
        <v>8325</v>
      </c>
      <c r="J1999" s="179">
        <v>2901</v>
      </c>
      <c r="K1999" s="179"/>
      <c r="L1999" s="179" t="s">
        <v>909</v>
      </c>
      <c r="M1999" s="179" t="s">
        <v>541</v>
      </c>
      <c r="N1999" s="179" t="s">
        <v>891</v>
      </c>
      <c r="O1999" s="179" t="s">
        <v>892</v>
      </c>
      <c r="P1999" s="179">
        <v>2330009</v>
      </c>
      <c r="Q1999" s="179"/>
      <c r="R1999" s="179"/>
      <c r="S1999" s="179"/>
      <c r="T1999" s="179" t="s">
        <v>150</v>
      </c>
      <c r="U1999" s="180" t="s">
        <v>910</v>
      </c>
      <c r="V1999" s="179">
        <v>2007</v>
      </c>
      <c r="W1999" s="179" t="s">
        <v>498</v>
      </c>
      <c r="X1999" s="179">
        <v>0</v>
      </c>
      <c r="Y1999" s="179">
        <v>0</v>
      </c>
      <c r="Z1999" s="179">
        <v>10000</v>
      </c>
      <c r="AA1999" s="179">
        <v>20000</v>
      </c>
      <c r="AB1999" s="179">
        <v>20000</v>
      </c>
      <c r="AC1999" s="179">
        <v>20000</v>
      </c>
      <c r="AD1999" s="179">
        <v>10000</v>
      </c>
      <c r="AE1999" s="179">
        <v>0</v>
      </c>
      <c r="AF1999" s="179">
        <v>0</v>
      </c>
      <c r="AG1999" s="179">
        <v>0</v>
      </c>
      <c r="AH1999" s="179">
        <v>0</v>
      </c>
      <c r="AI1999" s="179">
        <v>0</v>
      </c>
      <c r="AJ1999" s="179">
        <v>0</v>
      </c>
      <c r="AK1999" s="179">
        <v>0</v>
      </c>
      <c r="AL1999" s="179">
        <v>0</v>
      </c>
      <c r="AM1999" s="179">
        <v>0</v>
      </c>
      <c r="AN1999" s="179">
        <v>0</v>
      </c>
      <c r="AO1999" s="179" t="s">
        <v>499</v>
      </c>
    </row>
    <row r="2000" spans="1:41" ht="12.75">
      <c r="A2000" s="179" t="s">
        <v>488</v>
      </c>
      <c r="B2000" s="179" t="s">
        <v>888</v>
      </c>
      <c r="C2000" s="179" t="s">
        <v>889</v>
      </c>
      <c r="D2000" s="179" t="s">
        <v>890</v>
      </c>
      <c r="E2000" s="179" t="s">
        <v>492</v>
      </c>
      <c r="F2000" s="179">
        <v>21100</v>
      </c>
      <c r="G2000" s="179">
        <v>5096</v>
      </c>
      <c r="H2000" s="179" t="s">
        <v>493</v>
      </c>
      <c r="I2000" s="179">
        <v>8325</v>
      </c>
      <c r="J2000" s="179">
        <v>2901</v>
      </c>
      <c r="K2000" s="179"/>
      <c r="L2000" s="179" t="s">
        <v>909</v>
      </c>
      <c r="M2000" s="179" t="s">
        <v>541</v>
      </c>
      <c r="N2000" s="179" t="s">
        <v>891</v>
      </c>
      <c r="O2000" s="179" t="s">
        <v>892</v>
      </c>
      <c r="P2000" s="179">
        <v>2331098</v>
      </c>
      <c r="Q2000" s="179"/>
      <c r="R2000" s="179"/>
      <c r="S2000" s="179"/>
      <c r="T2000" s="179" t="s">
        <v>150</v>
      </c>
      <c r="U2000" s="180" t="s">
        <v>910</v>
      </c>
      <c r="V2000" s="179">
        <v>2007</v>
      </c>
      <c r="W2000" s="179" t="s">
        <v>498</v>
      </c>
      <c r="X2000" s="179">
        <v>0</v>
      </c>
      <c r="Y2000" s="179">
        <v>0</v>
      </c>
      <c r="Z2000" s="179">
        <v>10000</v>
      </c>
      <c r="AA2000" s="179">
        <v>20000</v>
      </c>
      <c r="AB2000" s="179">
        <v>20000</v>
      </c>
      <c r="AC2000" s="179">
        <v>20000</v>
      </c>
      <c r="AD2000" s="179">
        <v>10000</v>
      </c>
      <c r="AE2000" s="179">
        <v>0</v>
      </c>
      <c r="AF2000" s="179">
        <v>0</v>
      </c>
      <c r="AG2000" s="179">
        <v>0</v>
      </c>
      <c r="AH2000" s="179">
        <v>0</v>
      </c>
      <c r="AI2000" s="179">
        <v>0</v>
      </c>
      <c r="AJ2000" s="179">
        <v>0</v>
      </c>
      <c r="AK2000" s="179">
        <v>0</v>
      </c>
      <c r="AL2000" s="179">
        <v>0</v>
      </c>
      <c r="AM2000" s="179">
        <v>0</v>
      </c>
      <c r="AN2000" s="179">
        <v>0</v>
      </c>
      <c r="AO2000" s="179" t="s">
        <v>499</v>
      </c>
    </row>
    <row r="2001" spans="1:41" ht="12.75">
      <c r="A2001" s="179" t="s">
        <v>488</v>
      </c>
      <c r="B2001" s="179" t="s">
        <v>888</v>
      </c>
      <c r="C2001" s="179" t="s">
        <v>889</v>
      </c>
      <c r="D2001" s="179" t="s">
        <v>890</v>
      </c>
      <c r="E2001" s="179" t="s">
        <v>492</v>
      </c>
      <c r="F2001" s="179">
        <v>21100</v>
      </c>
      <c r="G2001" s="179">
        <v>5096</v>
      </c>
      <c r="H2001" s="179" t="s">
        <v>493</v>
      </c>
      <c r="I2001" s="179">
        <v>8325</v>
      </c>
      <c r="J2001" s="179">
        <v>2901</v>
      </c>
      <c r="K2001" s="179"/>
      <c r="L2001" s="179" t="s">
        <v>909</v>
      </c>
      <c r="M2001" s="179" t="s">
        <v>541</v>
      </c>
      <c r="N2001" s="179" t="s">
        <v>891</v>
      </c>
      <c r="O2001" s="179" t="s">
        <v>892</v>
      </c>
      <c r="P2001" s="179">
        <v>6211006</v>
      </c>
      <c r="Q2001" s="179"/>
      <c r="R2001" s="179"/>
      <c r="S2001" s="179"/>
      <c r="T2001" s="179" t="s">
        <v>150</v>
      </c>
      <c r="U2001" s="180" t="s">
        <v>910</v>
      </c>
      <c r="V2001" s="179">
        <v>2007</v>
      </c>
      <c r="W2001" s="179" t="s">
        <v>498</v>
      </c>
      <c r="X2001" s="179">
        <v>0</v>
      </c>
      <c r="Y2001" s="179">
        <v>0</v>
      </c>
      <c r="Z2001" s="179">
        <v>10000</v>
      </c>
      <c r="AA2001" s="179">
        <v>20000</v>
      </c>
      <c r="AB2001" s="179">
        <v>20000</v>
      </c>
      <c r="AC2001" s="179">
        <v>20000</v>
      </c>
      <c r="AD2001" s="179">
        <v>10000</v>
      </c>
      <c r="AE2001" s="179">
        <v>0</v>
      </c>
      <c r="AF2001" s="179">
        <v>0</v>
      </c>
      <c r="AG2001" s="179">
        <v>0</v>
      </c>
      <c r="AH2001" s="179">
        <v>0</v>
      </c>
      <c r="AI2001" s="179">
        <v>0</v>
      </c>
      <c r="AJ2001" s="179">
        <v>0</v>
      </c>
      <c r="AK2001" s="179">
        <v>0</v>
      </c>
      <c r="AL2001" s="179">
        <v>0</v>
      </c>
      <c r="AM2001" s="179">
        <v>0</v>
      </c>
      <c r="AN2001" s="179">
        <v>0</v>
      </c>
      <c r="AO2001" s="179" t="s">
        <v>499</v>
      </c>
    </row>
    <row r="2002" spans="1:41" ht="12.75">
      <c r="A2002" s="179" t="s">
        <v>488</v>
      </c>
      <c r="B2002" s="179" t="s">
        <v>888</v>
      </c>
      <c r="C2002" s="179" t="s">
        <v>889</v>
      </c>
      <c r="D2002" s="179" t="s">
        <v>890</v>
      </c>
      <c r="E2002" s="179" t="s">
        <v>492</v>
      </c>
      <c r="F2002" s="179">
        <v>21100</v>
      </c>
      <c r="G2002" s="179">
        <v>5096</v>
      </c>
      <c r="H2002" s="179" t="s">
        <v>493</v>
      </c>
      <c r="I2002" s="179">
        <v>8325</v>
      </c>
      <c r="J2002" s="179">
        <v>2901</v>
      </c>
      <c r="K2002" s="179"/>
      <c r="L2002" s="179" t="s">
        <v>909</v>
      </c>
      <c r="M2002" s="179" t="s">
        <v>541</v>
      </c>
      <c r="N2002" s="179" t="s">
        <v>891</v>
      </c>
      <c r="O2002" s="179" t="s">
        <v>892</v>
      </c>
      <c r="P2002" s="179">
        <v>6212006</v>
      </c>
      <c r="Q2002" s="179"/>
      <c r="R2002" s="179"/>
      <c r="S2002" s="179"/>
      <c r="T2002" s="179" t="s">
        <v>150</v>
      </c>
      <c r="U2002" s="180" t="s">
        <v>910</v>
      </c>
      <c r="V2002" s="179">
        <v>2007</v>
      </c>
      <c r="W2002" s="179" t="s">
        <v>498</v>
      </c>
      <c r="X2002" s="179">
        <v>0</v>
      </c>
      <c r="Y2002" s="179">
        <v>0</v>
      </c>
      <c r="Z2002" s="179">
        <v>-10000</v>
      </c>
      <c r="AA2002" s="179">
        <v>-20000</v>
      </c>
      <c r="AB2002" s="179">
        <v>-20000</v>
      </c>
      <c r="AC2002" s="179">
        <v>-20000</v>
      </c>
      <c r="AD2002" s="179">
        <v>-10000</v>
      </c>
      <c r="AE2002" s="179">
        <v>0</v>
      </c>
      <c r="AF2002" s="179">
        <v>0</v>
      </c>
      <c r="AG2002" s="179">
        <v>0</v>
      </c>
      <c r="AH2002" s="179">
        <v>0</v>
      </c>
      <c r="AI2002" s="179">
        <v>0</v>
      </c>
      <c r="AJ2002" s="179">
        <v>0</v>
      </c>
      <c r="AK2002" s="179">
        <v>0</v>
      </c>
      <c r="AL2002" s="179">
        <v>0</v>
      </c>
      <c r="AM2002" s="179">
        <v>0</v>
      </c>
      <c r="AN2002" s="179">
        <v>0</v>
      </c>
      <c r="AO2002" s="179" t="s">
        <v>499</v>
      </c>
    </row>
    <row r="2003" spans="1:41" ht="12.75">
      <c r="A2003" s="179" t="s">
        <v>488</v>
      </c>
      <c r="B2003" s="179" t="s">
        <v>888</v>
      </c>
      <c r="C2003" s="179" t="s">
        <v>889</v>
      </c>
      <c r="D2003" s="179" t="s">
        <v>890</v>
      </c>
      <c r="E2003" s="179" t="s">
        <v>492</v>
      </c>
      <c r="F2003" s="179">
        <v>21100</v>
      </c>
      <c r="G2003" s="179">
        <v>5096</v>
      </c>
      <c r="H2003" s="179" t="s">
        <v>493</v>
      </c>
      <c r="I2003" s="179">
        <v>8325</v>
      </c>
      <c r="J2003" s="179">
        <v>2901</v>
      </c>
      <c r="K2003" s="179">
        <v>7593</v>
      </c>
      <c r="L2003" s="179" t="s">
        <v>909</v>
      </c>
      <c r="M2003" s="179" t="s">
        <v>541</v>
      </c>
      <c r="N2003" s="179" t="s">
        <v>891</v>
      </c>
      <c r="O2003" s="179" t="s">
        <v>892</v>
      </c>
      <c r="P2003" s="179">
        <v>4100001</v>
      </c>
      <c r="Q2003" s="179">
        <v>12600</v>
      </c>
      <c r="R2003" s="179"/>
      <c r="S2003" s="179"/>
      <c r="T2003" s="179" t="s">
        <v>150</v>
      </c>
      <c r="U2003" s="180" t="s">
        <v>910</v>
      </c>
      <c r="V2003" s="179">
        <v>2007</v>
      </c>
      <c r="W2003" s="179" t="s">
        <v>498</v>
      </c>
      <c r="X2003" s="179">
        <v>0</v>
      </c>
      <c r="Y2003" s="179">
        <v>0</v>
      </c>
      <c r="Z2003" s="179">
        <v>-10000</v>
      </c>
      <c r="AA2003" s="179">
        <v>-20000</v>
      </c>
      <c r="AB2003" s="179">
        <v>-20000</v>
      </c>
      <c r="AC2003" s="179">
        <v>-20000</v>
      </c>
      <c r="AD2003" s="179">
        <v>-10000</v>
      </c>
      <c r="AE2003" s="179">
        <v>0</v>
      </c>
      <c r="AF2003" s="179">
        <v>0</v>
      </c>
      <c r="AG2003" s="179">
        <v>0</v>
      </c>
      <c r="AH2003" s="179">
        <v>0</v>
      </c>
      <c r="AI2003" s="179">
        <v>0</v>
      </c>
      <c r="AJ2003" s="179">
        <v>0</v>
      </c>
      <c r="AK2003" s="179">
        <v>0</v>
      </c>
      <c r="AL2003" s="179">
        <v>0</v>
      </c>
      <c r="AM2003" s="179">
        <v>0</v>
      </c>
      <c r="AN2003" s="179">
        <v>0</v>
      </c>
      <c r="AO2003" s="179" t="s">
        <v>499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8"/>
  <sheetViews>
    <sheetView showGridLines="0" workbookViewId="0" topLeftCell="A79">
      <selection activeCell="D761" sqref="D761"/>
    </sheetView>
  </sheetViews>
  <sheetFormatPr defaultColWidth="9.140625" defaultRowHeight="12.75"/>
  <cols>
    <col min="1" max="1" width="45.8515625" style="0" customWidth="1"/>
    <col min="2" max="2" width="36.57421875" style="0" bestFit="1" customWidth="1"/>
    <col min="3" max="3" width="11.421875" style="0" bestFit="1" customWidth="1"/>
    <col min="4" max="4" width="18.57421875" style="0" customWidth="1"/>
    <col min="5" max="5" width="20.8515625" style="0" customWidth="1"/>
    <col min="6" max="6" width="16.57421875" style="0" bestFit="1" customWidth="1"/>
    <col min="7" max="7" width="17.421875" style="0" customWidth="1"/>
    <col min="8" max="8" width="17.00390625" style="0" bestFit="1" customWidth="1"/>
  </cols>
  <sheetData>
    <row r="1" spans="1:8" ht="12.75" customHeight="1">
      <c r="A1" s="161" t="s">
        <v>334</v>
      </c>
      <c r="B1" s="5"/>
      <c r="C1" s="5"/>
      <c r="D1" s="5"/>
      <c r="E1" s="5"/>
      <c r="F1" s="5"/>
      <c r="G1" s="5"/>
      <c r="H1" s="5"/>
    </row>
    <row r="2" spans="1:2" ht="15">
      <c r="A2" s="1" t="s">
        <v>330</v>
      </c>
      <c r="B2" s="2" t="s">
        <v>150</v>
      </c>
    </row>
    <row r="3" spans="1:2" ht="15">
      <c r="A3" s="1" t="s">
        <v>331</v>
      </c>
      <c r="B3" s="2" t="s">
        <v>249</v>
      </c>
    </row>
    <row r="4" spans="1:2" ht="15">
      <c r="A4" s="1"/>
      <c r="B4" s="2" t="s">
        <v>250</v>
      </c>
    </row>
    <row r="5" spans="1:2" ht="15">
      <c r="A5" s="1"/>
      <c r="B5" s="2" t="s">
        <v>251</v>
      </c>
    </row>
    <row r="6" spans="1:2" ht="15">
      <c r="A6" s="1"/>
      <c r="B6" s="2" t="s">
        <v>314</v>
      </c>
    </row>
    <row r="7" spans="1:2" ht="15">
      <c r="A7" s="1"/>
      <c r="B7" s="2" t="s">
        <v>315</v>
      </c>
    </row>
    <row r="8" spans="1:2" ht="30">
      <c r="A8" s="1" t="s">
        <v>332</v>
      </c>
      <c r="B8" s="2" t="s">
        <v>335</v>
      </c>
    </row>
    <row r="9" spans="1:2" ht="30">
      <c r="A9" s="1"/>
      <c r="B9" s="2" t="s">
        <v>336</v>
      </c>
    </row>
    <row r="10" spans="1:4" ht="15">
      <c r="A10" s="1" t="s">
        <v>333</v>
      </c>
      <c r="B10" s="2" t="s">
        <v>317</v>
      </c>
      <c r="D10" s="139"/>
    </row>
    <row r="11" spans="1:4" ht="15">
      <c r="A11" s="1"/>
      <c r="B11" s="2" t="s">
        <v>318</v>
      </c>
      <c r="D11" s="139"/>
    </row>
    <row r="12" spans="1:4" ht="15">
      <c r="A12" s="1"/>
      <c r="B12" s="2" t="s">
        <v>319</v>
      </c>
      <c r="D12" s="139"/>
    </row>
    <row r="13" spans="1:4" ht="15">
      <c r="A13" s="1"/>
      <c r="B13" s="2" t="s">
        <v>320</v>
      </c>
      <c r="D13" s="139"/>
    </row>
    <row r="14" spans="1:4" ht="15">
      <c r="A14" s="1"/>
      <c r="B14" s="2" t="s">
        <v>321</v>
      </c>
      <c r="D14" s="139"/>
    </row>
    <row r="15" spans="1:4" ht="15">
      <c r="A15" s="1"/>
      <c r="B15" s="2" t="s">
        <v>322</v>
      </c>
      <c r="D15" s="139"/>
    </row>
    <row r="16" spans="1:4" ht="15">
      <c r="A16" s="1"/>
      <c r="B16" s="2" t="s">
        <v>323</v>
      </c>
      <c r="D16" s="139"/>
    </row>
    <row r="17" spans="1:4" ht="15">
      <c r="A17" s="1"/>
      <c r="B17" s="2" t="s">
        <v>324</v>
      </c>
      <c r="D17" s="139"/>
    </row>
    <row r="18" spans="1:4" ht="15">
      <c r="A18" s="1"/>
      <c r="B18" s="2" t="s">
        <v>325</v>
      </c>
      <c r="D18" s="139"/>
    </row>
    <row r="19" spans="1:8" ht="12.75">
      <c r="A19" s="174" t="s">
        <v>326</v>
      </c>
      <c r="B19" s="174" t="s">
        <v>327</v>
      </c>
      <c r="C19" s="174" t="s">
        <v>328</v>
      </c>
      <c r="D19" s="139" t="s">
        <v>249</v>
      </c>
      <c r="E19" t="s">
        <v>250</v>
      </c>
      <c r="F19" t="s">
        <v>251</v>
      </c>
      <c r="G19" t="s">
        <v>314</v>
      </c>
      <c r="H19" t="s">
        <v>315</v>
      </c>
    </row>
    <row r="20" spans="1:8" ht="12.75">
      <c r="A20" s="174"/>
      <c r="B20" s="174"/>
      <c r="C20" s="174"/>
      <c r="D20" s="139" t="s">
        <v>150</v>
      </c>
      <c r="E20" t="s">
        <v>150</v>
      </c>
      <c r="F20" t="s">
        <v>150</v>
      </c>
      <c r="G20" t="s">
        <v>150</v>
      </c>
      <c r="H20" t="s">
        <v>150</v>
      </c>
    </row>
    <row r="21" spans="1:3" ht="12.75">
      <c r="A21" t="s">
        <v>337</v>
      </c>
      <c r="B21" t="s">
        <v>335</v>
      </c>
      <c r="C21" t="s">
        <v>317</v>
      </c>
    </row>
    <row r="22" spans="1:3" ht="12.75">
      <c r="A22" t="s">
        <v>337</v>
      </c>
      <c r="B22" t="s">
        <v>335</v>
      </c>
      <c r="C22" t="s">
        <v>318</v>
      </c>
    </row>
    <row r="23" spans="1:3" ht="12.75">
      <c r="A23" t="s">
        <v>337</v>
      </c>
      <c r="B23" t="s">
        <v>335</v>
      </c>
      <c r="C23" t="s">
        <v>319</v>
      </c>
    </row>
    <row r="24" spans="1:3" ht="12.75">
      <c r="A24" t="s">
        <v>337</v>
      </c>
      <c r="B24" t="s">
        <v>335</v>
      </c>
      <c r="C24" t="s">
        <v>320</v>
      </c>
    </row>
    <row r="25" spans="1:3" ht="12.75">
      <c r="A25" t="s">
        <v>337</v>
      </c>
      <c r="B25" t="s">
        <v>335</v>
      </c>
      <c r="C25" t="s">
        <v>321</v>
      </c>
    </row>
    <row r="26" spans="1:3" ht="12.75">
      <c r="A26" t="s">
        <v>337</v>
      </c>
      <c r="B26" t="s">
        <v>335</v>
      </c>
      <c r="C26" t="s">
        <v>322</v>
      </c>
    </row>
    <row r="27" spans="1:5" ht="12.75">
      <c r="A27" t="s">
        <v>337</v>
      </c>
      <c r="B27" t="s">
        <v>335</v>
      </c>
      <c r="C27" t="s">
        <v>323</v>
      </c>
      <c r="E27" s="159">
        <v>0</v>
      </c>
    </row>
    <row r="28" spans="1:5" ht="12.75">
      <c r="A28" t="s">
        <v>337</v>
      </c>
      <c r="B28" t="s">
        <v>335</v>
      </c>
      <c r="C28" t="s">
        <v>324</v>
      </c>
      <c r="E28" s="159">
        <v>0</v>
      </c>
    </row>
    <row r="29" spans="1:5" ht="12.75">
      <c r="A29" t="s">
        <v>337</v>
      </c>
      <c r="B29" t="s">
        <v>335</v>
      </c>
      <c r="C29" t="s">
        <v>325</v>
      </c>
      <c r="E29" s="159">
        <v>0</v>
      </c>
    </row>
    <row r="30" spans="1:3" ht="12.75">
      <c r="A30" t="s">
        <v>337</v>
      </c>
      <c r="B30" t="s">
        <v>336</v>
      </c>
      <c r="C30" t="s">
        <v>317</v>
      </c>
    </row>
    <row r="31" spans="1:3" ht="12.75">
      <c r="A31" t="s">
        <v>337</v>
      </c>
      <c r="B31" t="s">
        <v>336</v>
      </c>
      <c r="C31" t="s">
        <v>318</v>
      </c>
    </row>
    <row r="32" spans="1:3" ht="12.75">
      <c r="A32" t="s">
        <v>337</v>
      </c>
      <c r="B32" t="s">
        <v>336</v>
      </c>
      <c r="C32" t="s">
        <v>319</v>
      </c>
    </row>
    <row r="33" spans="1:3" ht="12.75">
      <c r="A33" t="s">
        <v>337</v>
      </c>
      <c r="B33" t="s">
        <v>336</v>
      </c>
      <c r="C33" t="s">
        <v>320</v>
      </c>
    </row>
    <row r="34" spans="1:3" ht="12.75">
      <c r="A34" t="s">
        <v>337</v>
      </c>
      <c r="B34" t="s">
        <v>336</v>
      </c>
      <c r="C34" t="s">
        <v>321</v>
      </c>
    </row>
    <row r="35" spans="1:3" ht="12.75">
      <c r="A35" t="s">
        <v>337</v>
      </c>
      <c r="B35" t="s">
        <v>336</v>
      </c>
      <c r="C35" t="s">
        <v>322</v>
      </c>
    </row>
    <row r="36" spans="1:5" ht="12.75">
      <c r="A36" t="s">
        <v>337</v>
      </c>
      <c r="B36" t="s">
        <v>336</v>
      </c>
      <c r="C36" t="s">
        <v>323</v>
      </c>
      <c r="E36" s="159">
        <v>56000</v>
      </c>
    </row>
    <row r="37" spans="1:5" ht="12.75">
      <c r="A37" t="s">
        <v>337</v>
      </c>
      <c r="B37" t="s">
        <v>336</v>
      </c>
      <c r="C37" t="s">
        <v>324</v>
      </c>
      <c r="D37" s="159">
        <v>0</v>
      </c>
      <c r="E37" s="159">
        <v>2304000</v>
      </c>
    </row>
    <row r="38" spans="1:5" ht="12.75">
      <c r="A38" t="s">
        <v>337</v>
      </c>
      <c r="B38" t="s">
        <v>336</v>
      </c>
      <c r="C38" t="s">
        <v>325</v>
      </c>
      <c r="E38" s="159">
        <v>39000</v>
      </c>
    </row>
    <row r="39" spans="1:3" ht="12.75">
      <c r="A39" t="s">
        <v>644</v>
      </c>
      <c r="B39" t="s">
        <v>335</v>
      </c>
      <c r="C39" t="s">
        <v>317</v>
      </c>
    </row>
    <row r="40" spans="1:3" ht="12.75">
      <c r="A40" t="s">
        <v>644</v>
      </c>
      <c r="B40" t="s">
        <v>335</v>
      </c>
      <c r="C40" t="s">
        <v>318</v>
      </c>
    </row>
    <row r="41" spans="1:3" ht="12.75">
      <c r="A41" t="s">
        <v>644</v>
      </c>
      <c r="B41" t="s">
        <v>335</v>
      </c>
      <c r="C41" t="s">
        <v>319</v>
      </c>
    </row>
    <row r="42" spans="1:3" ht="12.75">
      <c r="A42" t="s">
        <v>644</v>
      </c>
      <c r="B42" t="s">
        <v>335</v>
      </c>
      <c r="C42" t="s">
        <v>320</v>
      </c>
    </row>
    <row r="43" spans="1:3" ht="12.75">
      <c r="A43" t="s">
        <v>644</v>
      </c>
      <c r="B43" t="s">
        <v>335</v>
      </c>
      <c r="C43" t="s">
        <v>321</v>
      </c>
    </row>
    <row r="44" spans="1:3" ht="12.75">
      <c r="A44" t="s">
        <v>644</v>
      </c>
      <c r="B44" t="s">
        <v>335</v>
      </c>
      <c r="C44" t="s">
        <v>322</v>
      </c>
    </row>
    <row r="45" spans="1:3" ht="12.75">
      <c r="A45" t="s">
        <v>644</v>
      </c>
      <c r="B45" t="s">
        <v>335</v>
      </c>
      <c r="C45" t="s">
        <v>323</v>
      </c>
    </row>
    <row r="46" spans="1:3" ht="12.75">
      <c r="A46" t="s">
        <v>644</v>
      </c>
      <c r="B46" t="s">
        <v>335</v>
      </c>
      <c r="C46" t="s">
        <v>324</v>
      </c>
    </row>
    <row r="47" spans="1:3" ht="12.75">
      <c r="A47" t="s">
        <v>644</v>
      </c>
      <c r="B47" t="s">
        <v>335</v>
      </c>
      <c r="C47" t="s">
        <v>325</v>
      </c>
    </row>
    <row r="48" spans="1:3" ht="12.75">
      <c r="A48" t="s">
        <v>644</v>
      </c>
      <c r="B48" t="s">
        <v>336</v>
      </c>
      <c r="C48" t="s">
        <v>317</v>
      </c>
    </row>
    <row r="49" spans="1:3" ht="12.75">
      <c r="A49" t="s">
        <v>644</v>
      </c>
      <c r="B49" t="s">
        <v>336</v>
      </c>
      <c r="C49" t="s">
        <v>318</v>
      </c>
    </row>
    <row r="50" spans="1:3" ht="12.75">
      <c r="A50" t="s">
        <v>644</v>
      </c>
      <c r="B50" t="s">
        <v>336</v>
      </c>
      <c r="C50" t="s">
        <v>319</v>
      </c>
    </row>
    <row r="51" spans="1:3" ht="12.75">
      <c r="A51" t="s">
        <v>644</v>
      </c>
      <c r="B51" t="s">
        <v>336</v>
      </c>
      <c r="C51" t="s">
        <v>320</v>
      </c>
    </row>
    <row r="52" spans="1:3" ht="12.75">
      <c r="A52" t="s">
        <v>644</v>
      </c>
      <c r="B52" t="s">
        <v>336</v>
      </c>
      <c r="C52" t="s">
        <v>321</v>
      </c>
    </row>
    <row r="53" spans="1:3" ht="12.75">
      <c r="A53" t="s">
        <v>644</v>
      </c>
      <c r="B53" t="s">
        <v>336</v>
      </c>
      <c r="C53" t="s">
        <v>322</v>
      </c>
    </row>
    <row r="54" spans="1:3" ht="12.75">
      <c r="A54" t="s">
        <v>644</v>
      </c>
      <c r="B54" t="s">
        <v>336</v>
      </c>
      <c r="C54" t="s">
        <v>323</v>
      </c>
    </row>
    <row r="55" spans="1:3" ht="12.75">
      <c r="A55" t="s">
        <v>644</v>
      </c>
      <c r="B55" t="s">
        <v>336</v>
      </c>
      <c r="C55" t="s">
        <v>324</v>
      </c>
    </row>
    <row r="56" spans="1:3" ht="12.75">
      <c r="A56" t="s">
        <v>644</v>
      </c>
      <c r="B56" t="s">
        <v>336</v>
      </c>
      <c r="C56" t="s">
        <v>325</v>
      </c>
    </row>
    <row r="57" spans="1:3" ht="12.75">
      <c r="A57" t="s">
        <v>677</v>
      </c>
      <c r="B57" t="s">
        <v>335</v>
      </c>
      <c r="C57" t="s">
        <v>317</v>
      </c>
    </row>
    <row r="58" spans="1:8" ht="12.75">
      <c r="A58" t="s">
        <v>677</v>
      </c>
      <c r="B58" t="s">
        <v>335</v>
      </c>
      <c r="C58" t="s">
        <v>318</v>
      </c>
      <c r="D58" s="159">
        <v>10903000</v>
      </c>
      <c r="E58" s="159">
        <v>30110000</v>
      </c>
      <c r="F58" s="159">
        <v>103582000</v>
      </c>
      <c r="G58" s="159">
        <v>2899328000</v>
      </c>
      <c r="H58" s="159">
        <v>3101467000</v>
      </c>
    </row>
    <row r="59" spans="1:7" ht="12.75">
      <c r="A59" t="s">
        <v>677</v>
      </c>
      <c r="B59" t="s">
        <v>335</v>
      </c>
      <c r="C59" t="s">
        <v>319</v>
      </c>
      <c r="D59" s="159">
        <v>634556000</v>
      </c>
      <c r="E59" s="159">
        <v>762146000</v>
      </c>
      <c r="F59" s="159">
        <v>974854000</v>
      </c>
      <c r="G59" s="159">
        <v>170000000</v>
      </c>
    </row>
    <row r="60" spans="1:7" ht="12.75">
      <c r="A60" t="s">
        <v>677</v>
      </c>
      <c r="B60" t="s">
        <v>335</v>
      </c>
      <c r="C60" t="s">
        <v>320</v>
      </c>
      <c r="D60" s="159">
        <v>40438000</v>
      </c>
      <c r="E60" s="159">
        <v>57397000</v>
      </c>
      <c r="F60" s="159">
        <v>64602000</v>
      </c>
      <c r="G60" s="159">
        <v>0</v>
      </c>
    </row>
    <row r="61" spans="1:8" ht="12.75">
      <c r="A61" t="s">
        <v>677</v>
      </c>
      <c r="B61" t="s">
        <v>335</v>
      </c>
      <c r="C61" t="s">
        <v>321</v>
      </c>
      <c r="D61" s="159">
        <v>462295000</v>
      </c>
      <c r="E61" s="159">
        <v>731458000</v>
      </c>
      <c r="F61" s="159">
        <v>880933000</v>
      </c>
      <c r="G61" s="159">
        <v>639000000</v>
      </c>
      <c r="H61" s="159">
        <v>500000000</v>
      </c>
    </row>
    <row r="62" spans="1:7" ht="12.75">
      <c r="A62" t="s">
        <v>677</v>
      </c>
      <c r="B62" t="s">
        <v>335</v>
      </c>
      <c r="C62" t="s">
        <v>322</v>
      </c>
      <c r="D62" s="159">
        <v>106646000</v>
      </c>
      <c r="E62" s="159">
        <v>139584000</v>
      </c>
      <c r="F62" s="159">
        <v>156288000</v>
      </c>
      <c r="G62" s="159">
        <v>30000000</v>
      </c>
    </row>
    <row r="63" spans="1:7" ht="12.75">
      <c r="A63" t="s">
        <v>677</v>
      </c>
      <c r="B63" t="s">
        <v>335</v>
      </c>
      <c r="C63" t="s">
        <v>323</v>
      </c>
      <c r="D63" s="159">
        <v>38988000</v>
      </c>
      <c r="E63" s="159">
        <v>59063000</v>
      </c>
      <c r="F63" s="159">
        <v>81714000</v>
      </c>
      <c r="G63" s="159">
        <v>10000000</v>
      </c>
    </row>
    <row r="64" spans="1:7" ht="12.75">
      <c r="A64" t="s">
        <v>677</v>
      </c>
      <c r="B64" t="s">
        <v>335</v>
      </c>
      <c r="C64" t="s">
        <v>324</v>
      </c>
      <c r="D64" s="159">
        <v>334642000</v>
      </c>
      <c r="E64" s="159">
        <v>324115000</v>
      </c>
      <c r="F64" s="159">
        <v>326820000</v>
      </c>
      <c r="G64" s="159">
        <v>0</v>
      </c>
    </row>
    <row r="65" spans="1:7" ht="12.75">
      <c r="A65" t="s">
        <v>677</v>
      </c>
      <c r="B65" t="s">
        <v>335</v>
      </c>
      <c r="C65" t="s">
        <v>325</v>
      </c>
      <c r="D65" s="159">
        <v>162921000</v>
      </c>
      <c r="E65" s="159">
        <v>272863000</v>
      </c>
      <c r="F65" s="159">
        <v>328302000</v>
      </c>
      <c r="G65" s="159">
        <v>52000000</v>
      </c>
    </row>
    <row r="66" spans="1:3" ht="12.75">
      <c r="A66" t="s">
        <v>677</v>
      </c>
      <c r="B66" t="s">
        <v>336</v>
      </c>
      <c r="C66" t="s">
        <v>317</v>
      </c>
    </row>
    <row r="67" spans="1:3" ht="12.75">
      <c r="A67" t="s">
        <v>677</v>
      </c>
      <c r="B67" t="s">
        <v>336</v>
      </c>
      <c r="C67" t="s">
        <v>318</v>
      </c>
    </row>
    <row r="68" spans="1:3" ht="12.75">
      <c r="A68" t="s">
        <v>677</v>
      </c>
      <c r="B68" t="s">
        <v>336</v>
      </c>
      <c r="C68" t="s">
        <v>319</v>
      </c>
    </row>
    <row r="69" spans="1:3" ht="12.75">
      <c r="A69" t="s">
        <v>677</v>
      </c>
      <c r="B69" t="s">
        <v>336</v>
      </c>
      <c r="C69" t="s">
        <v>320</v>
      </c>
    </row>
    <row r="70" spans="1:3" ht="12.75">
      <c r="A70" t="s">
        <v>677</v>
      </c>
      <c r="B70" t="s">
        <v>336</v>
      </c>
      <c r="C70" t="s">
        <v>321</v>
      </c>
    </row>
    <row r="71" spans="1:6" ht="12.75">
      <c r="A71" t="s">
        <v>677</v>
      </c>
      <c r="B71" t="s">
        <v>336</v>
      </c>
      <c r="C71" t="s">
        <v>322</v>
      </c>
      <c r="D71" s="159">
        <v>3750000</v>
      </c>
      <c r="E71" s="159">
        <v>5625000</v>
      </c>
      <c r="F71" s="159">
        <v>6875000</v>
      </c>
    </row>
    <row r="72" spans="1:3" ht="12.75">
      <c r="A72" t="s">
        <v>677</v>
      </c>
      <c r="B72" t="s">
        <v>336</v>
      </c>
      <c r="C72" t="s">
        <v>323</v>
      </c>
    </row>
    <row r="73" spans="1:3" ht="12.75">
      <c r="A73" t="s">
        <v>677</v>
      </c>
      <c r="B73" t="s">
        <v>336</v>
      </c>
      <c r="C73" t="s">
        <v>324</v>
      </c>
    </row>
    <row r="74" spans="1:3" ht="12.75">
      <c r="A74" t="s">
        <v>677</v>
      </c>
      <c r="B74" t="s">
        <v>336</v>
      </c>
      <c r="C74" t="s">
        <v>325</v>
      </c>
    </row>
    <row r="75" spans="1:3" ht="12.75">
      <c r="A75" t="s">
        <v>589</v>
      </c>
      <c r="B75" t="s">
        <v>335</v>
      </c>
      <c r="C75" t="s">
        <v>317</v>
      </c>
    </row>
    <row r="76" spans="1:3" ht="12.75">
      <c r="A76" t="s">
        <v>589</v>
      </c>
      <c r="B76" t="s">
        <v>335</v>
      </c>
      <c r="C76" t="s">
        <v>318</v>
      </c>
    </row>
    <row r="77" spans="1:3" ht="12.75">
      <c r="A77" t="s">
        <v>589</v>
      </c>
      <c r="B77" t="s">
        <v>335</v>
      </c>
      <c r="C77" t="s">
        <v>319</v>
      </c>
    </row>
    <row r="78" spans="1:3" ht="12.75">
      <c r="A78" t="s">
        <v>589</v>
      </c>
      <c r="B78" t="s">
        <v>335</v>
      </c>
      <c r="C78" t="s">
        <v>320</v>
      </c>
    </row>
    <row r="79" spans="1:3" ht="12.75">
      <c r="A79" t="s">
        <v>589</v>
      </c>
      <c r="B79" t="s">
        <v>335</v>
      </c>
      <c r="C79" t="s">
        <v>321</v>
      </c>
    </row>
    <row r="80" spans="1:3" ht="12.75">
      <c r="A80" t="s">
        <v>589</v>
      </c>
      <c r="B80" t="s">
        <v>335</v>
      </c>
      <c r="C80" t="s">
        <v>322</v>
      </c>
    </row>
    <row r="81" spans="1:3" ht="12.75">
      <c r="A81" t="s">
        <v>589</v>
      </c>
      <c r="B81" t="s">
        <v>335</v>
      </c>
      <c r="C81" t="s">
        <v>323</v>
      </c>
    </row>
    <row r="82" spans="1:3" ht="12.75">
      <c r="A82" t="s">
        <v>589</v>
      </c>
      <c r="B82" t="s">
        <v>335</v>
      </c>
      <c r="C82" t="s">
        <v>324</v>
      </c>
    </row>
    <row r="83" spans="1:3" ht="12.75">
      <c r="A83" t="s">
        <v>589</v>
      </c>
      <c r="B83" t="s">
        <v>335</v>
      </c>
      <c r="C83" t="s">
        <v>325</v>
      </c>
    </row>
    <row r="84" spans="1:3" ht="12.75">
      <c r="A84" t="s">
        <v>589</v>
      </c>
      <c r="B84" t="s">
        <v>336</v>
      </c>
      <c r="C84" t="s">
        <v>317</v>
      </c>
    </row>
    <row r="85" spans="1:3" ht="12.75">
      <c r="A85" t="s">
        <v>589</v>
      </c>
      <c r="B85" t="s">
        <v>336</v>
      </c>
      <c r="C85" t="s">
        <v>318</v>
      </c>
    </row>
    <row r="86" spans="1:3" ht="12.75">
      <c r="A86" t="s">
        <v>589</v>
      </c>
      <c r="B86" t="s">
        <v>336</v>
      </c>
      <c r="C86" t="s">
        <v>319</v>
      </c>
    </row>
    <row r="87" spans="1:3" ht="12.75">
      <c r="A87" t="s">
        <v>589</v>
      </c>
      <c r="B87" t="s">
        <v>336</v>
      </c>
      <c r="C87" t="s">
        <v>320</v>
      </c>
    </row>
    <row r="88" spans="1:3" ht="12.75">
      <c r="A88" t="s">
        <v>589</v>
      </c>
      <c r="B88" t="s">
        <v>336</v>
      </c>
      <c r="C88" t="s">
        <v>321</v>
      </c>
    </row>
    <row r="89" spans="1:3" ht="12.75">
      <c r="A89" t="s">
        <v>589</v>
      </c>
      <c r="B89" t="s">
        <v>336</v>
      </c>
      <c r="C89" t="s">
        <v>322</v>
      </c>
    </row>
    <row r="90" spans="1:3" ht="12.75">
      <c r="A90" t="s">
        <v>589</v>
      </c>
      <c r="B90" t="s">
        <v>336</v>
      </c>
      <c r="C90" t="s">
        <v>323</v>
      </c>
    </row>
    <row r="91" spans="1:3" ht="12.75">
      <c r="A91" t="s">
        <v>589</v>
      </c>
      <c r="B91" t="s">
        <v>336</v>
      </c>
      <c r="C91" t="s">
        <v>324</v>
      </c>
    </row>
    <row r="92" spans="1:3" ht="12.75">
      <c r="A92" t="s">
        <v>589</v>
      </c>
      <c r="B92" t="s">
        <v>336</v>
      </c>
      <c r="C92" t="s">
        <v>325</v>
      </c>
    </row>
    <row r="93" spans="1:5" ht="12.75">
      <c r="A93" t="s">
        <v>183</v>
      </c>
      <c r="B93" t="s">
        <v>335</v>
      </c>
      <c r="C93" t="s">
        <v>317</v>
      </c>
      <c r="E93" s="247"/>
    </row>
    <row r="94" spans="1:5" ht="12.75">
      <c r="A94" t="s">
        <v>183</v>
      </c>
      <c r="B94" t="s">
        <v>335</v>
      </c>
      <c r="C94" t="s">
        <v>318</v>
      </c>
      <c r="E94" s="247"/>
    </row>
    <row r="95" spans="1:5" ht="12.75">
      <c r="A95" t="s">
        <v>183</v>
      </c>
      <c r="B95" t="s">
        <v>335</v>
      </c>
      <c r="C95" t="s">
        <v>319</v>
      </c>
      <c r="E95" s="247"/>
    </row>
    <row r="96" spans="1:5" ht="12.75">
      <c r="A96" t="s">
        <v>183</v>
      </c>
      <c r="B96" t="s">
        <v>335</v>
      </c>
      <c r="C96" t="s">
        <v>320</v>
      </c>
      <c r="E96" s="247"/>
    </row>
    <row r="97" spans="1:5" ht="12.75">
      <c r="A97" t="s">
        <v>183</v>
      </c>
      <c r="B97" t="s">
        <v>335</v>
      </c>
      <c r="C97" t="s">
        <v>321</v>
      </c>
      <c r="E97" s="247"/>
    </row>
    <row r="98" spans="1:5" ht="12.75">
      <c r="A98" t="s">
        <v>183</v>
      </c>
      <c r="B98" t="s">
        <v>335</v>
      </c>
      <c r="C98" t="s">
        <v>322</v>
      </c>
      <c r="E98" s="247"/>
    </row>
    <row r="99" spans="1:5" ht="12.75">
      <c r="A99" t="s">
        <v>183</v>
      </c>
      <c r="B99" t="s">
        <v>335</v>
      </c>
      <c r="C99" t="s">
        <v>323</v>
      </c>
      <c r="E99" s="247"/>
    </row>
    <row r="100" spans="1:5" ht="12.75">
      <c r="A100" t="s">
        <v>183</v>
      </c>
      <c r="B100" t="s">
        <v>335</v>
      </c>
      <c r="C100" t="s">
        <v>324</v>
      </c>
      <c r="E100" s="247"/>
    </row>
    <row r="101" spans="1:5" ht="12.75">
      <c r="A101" t="s">
        <v>183</v>
      </c>
      <c r="B101" t="s">
        <v>335</v>
      </c>
      <c r="C101" t="s">
        <v>325</v>
      </c>
      <c r="E101" s="247"/>
    </row>
    <row r="102" spans="1:5" ht="12.75">
      <c r="A102" t="s">
        <v>183</v>
      </c>
      <c r="B102" t="s">
        <v>336</v>
      </c>
      <c r="C102" t="s">
        <v>317</v>
      </c>
      <c r="E102" s="247"/>
    </row>
    <row r="103" spans="1:5" ht="12.75">
      <c r="A103" t="s">
        <v>183</v>
      </c>
      <c r="B103" t="s">
        <v>336</v>
      </c>
      <c r="C103" t="s">
        <v>318</v>
      </c>
      <c r="E103" s="247"/>
    </row>
    <row r="104" spans="1:5" ht="12.75">
      <c r="A104" t="s">
        <v>183</v>
      </c>
      <c r="B104" t="s">
        <v>336</v>
      </c>
      <c r="C104" t="s">
        <v>319</v>
      </c>
      <c r="E104" s="247"/>
    </row>
    <row r="105" spans="1:5" ht="12.75">
      <c r="A105" t="s">
        <v>183</v>
      </c>
      <c r="B105" t="s">
        <v>336</v>
      </c>
      <c r="C105" t="s">
        <v>320</v>
      </c>
      <c r="E105" s="247"/>
    </row>
    <row r="106" spans="1:5" ht="12.75">
      <c r="A106" t="s">
        <v>183</v>
      </c>
      <c r="B106" t="s">
        <v>336</v>
      </c>
      <c r="C106" t="s">
        <v>321</v>
      </c>
      <c r="E106" s="247"/>
    </row>
    <row r="107" spans="1:5" ht="12.75">
      <c r="A107" t="s">
        <v>183</v>
      </c>
      <c r="B107" t="s">
        <v>336</v>
      </c>
      <c r="C107" t="s">
        <v>322</v>
      </c>
      <c r="E107" s="247"/>
    </row>
    <row r="108" spans="1:5" ht="12.75">
      <c r="A108" t="s">
        <v>183</v>
      </c>
      <c r="B108" t="s">
        <v>336</v>
      </c>
      <c r="C108" t="s">
        <v>323</v>
      </c>
      <c r="E108" s="247"/>
    </row>
    <row r="109" spans="1:5" ht="12.75">
      <c r="A109" t="s">
        <v>183</v>
      </c>
      <c r="B109" t="s">
        <v>336</v>
      </c>
      <c r="C109" t="s">
        <v>324</v>
      </c>
      <c r="E109" s="247"/>
    </row>
    <row r="110" spans="1:5" ht="12.75">
      <c r="A110" t="s">
        <v>183</v>
      </c>
      <c r="B110" t="s">
        <v>336</v>
      </c>
      <c r="C110" t="s">
        <v>325</v>
      </c>
      <c r="E110" s="247"/>
    </row>
    <row r="111" spans="1:3" ht="12.75">
      <c r="A111" t="s">
        <v>681</v>
      </c>
      <c r="B111" t="s">
        <v>335</v>
      </c>
      <c r="C111" t="s">
        <v>317</v>
      </c>
    </row>
    <row r="112" spans="1:3" ht="12.75">
      <c r="A112" t="s">
        <v>681</v>
      </c>
      <c r="B112" t="s">
        <v>335</v>
      </c>
      <c r="C112" t="s">
        <v>318</v>
      </c>
    </row>
    <row r="113" spans="1:3" ht="12.75">
      <c r="A113" t="s">
        <v>681</v>
      </c>
      <c r="B113" t="s">
        <v>335</v>
      </c>
      <c r="C113" t="s">
        <v>319</v>
      </c>
    </row>
    <row r="114" spans="1:3" ht="12.75">
      <c r="A114" t="s">
        <v>681</v>
      </c>
      <c r="B114" t="s">
        <v>335</v>
      </c>
      <c r="C114" t="s">
        <v>320</v>
      </c>
    </row>
    <row r="115" spans="1:3" ht="12.75">
      <c r="A115" t="s">
        <v>681</v>
      </c>
      <c r="B115" t="s">
        <v>335</v>
      </c>
      <c r="C115" t="s">
        <v>321</v>
      </c>
    </row>
    <row r="116" spans="1:3" ht="12.75">
      <c r="A116" t="s">
        <v>681</v>
      </c>
      <c r="B116" t="s">
        <v>335</v>
      </c>
      <c r="C116" t="s">
        <v>322</v>
      </c>
    </row>
    <row r="117" spans="1:3" ht="12.75">
      <c r="A117" t="s">
        <v>681</v>
      </c>
      <c r="B117" t="s">
        <v>335</v>
      </c>
      <c r="C117" t="s">
        <v>323</v>
      </c>
    </row>
    <row r="118" spans="1:3" ht="12.75">
      <c r="A118" t="s">
        <v>681</v>
      </c>
      <c r="B118" t="s">
        <v>335</v>
      </c>
      <c r="C118" t="s">
        <v>324</v>
      </c>
    </row>
    <row r="119" spans="1:3" ht="12.75">
      <c r="A119" t="s">
        <v>681</v>
      </c>
      <c r="B119" t="s">
        <v>335</v>
      </c>
      <c r="C119" t="s">
        <v>325</v>
      </c>
    </row>
    <row r="120" spans="1:3" ht="12.75">
      <c r="A120" t="s">
        <v>681</v>
      </c>
      <c r="B120" t="s">
        <v>336</v>
      </c>
      <c r="C120" t="s">
        <v>317</v>
      </c>
    </row>
    <row r="121" spans="1:3" ht="12.75">
      <c r="A121" t="s">
        <v>681</v>
      </c>
      <c r="B121" t="s">
        <v>336</v>
      </c>
      <c r="C121" t="s">
        <v>318</v>
      </c>
    </row>
    <row r="122" spans="1:3" ht="12.75">
      <c r="A122" t="s">
        <v>681</v>
      </c>
      <c r="B122" t="s">
        <v>336</v>
      </c>
      <c r="C122" t="s">
        <v>319</v>
      </c>
    </row>
    <row r="123" spans="1:3" ht="12.75">
      <c r="A123" t="s">
        <v>681</v>
      </c>
      <c r="B123" t="s">
        <v>336</v>
      </c>
      <c r="C123" t="s">
        <v>320</v>
      </c>
    </row>
    <row r="124" spans="1:3" ht="12.75">
      <c r="A124" t="s">
        <v>681</v>
      </c>
      <c r="B124" t="s">
        <v>336</v>
      </c>
      <c r="C124" t="s">
        <v>321</v>
      </c>
    </row>
    <row r="125" spans="1:3" ht="12.75">
      <c r="A125" t="s">
        <v>681</v>
      </c>
      <c r="B125" t="s">
        <v>336</v>
      </c>
      <c r="C125" t="s">
        <v>322</v>
      </c>
    </row>
    <row r="126" spans="1:3" ht="12.75">
      <c r="A126" t="s">
        <v>681</v>
      </c>
      <c r="B126" t="s">
        <v>336</v>
      </c>
      <c r="C126" t="s">
        <v>323</v>
      </c>
    </row>
    <row r="127" spans="1:3" ht="12.75">
      <c r="A127" t="s">
        <v>681</v>
      </c>
      <c r="B127" t="s">
        <v>336</v>
      </c>
      <c r="C127" t="s">
        <v>324</v>
      </c>
    </row>
    <row r="128" spans="1:3" ht="12.75">
      <c r="A128" t="s">
        <v>681</v>
      </c>
      <c r="B128" t="s">
        <v>336</v>
      </c>
      <c r="C128" t="s">
        <v>325</v>
      </c>
    </row>
    <row r="129" spans="1:3" ht="12.75">
      <c r="A129" t="s">
        <v>338</v>
      </c>
      <c r="B129" t="s">
        <v>335</v>
      </c>
      <c r="C129" t="s">
        <v>317</v>
      </c>
    </row>
    <row r="130" spans="1:3" ht="12.75">
      <c r="A130" t="s">
        <v>338</v>
      </c>
      <c r="B130" t="s">
        <v>335</v>
      </c>
      <c r="C130" t="s">
        <v>318</v>
      </c>
    </row>
    <row r="131" spans="1:3" ht="12.75">
      <c r="A131" t="s">
        <v>338</v>
      </c>
      <c r="B131" t="s">
        <v>335</v>
      </c>
      <c r="C131" t="s">
        <v>319</v>
      </c>
    </row>
    <row r="132" spans="1:3" ht="12.75">
      <c r="A132" t="s">
        <v>338</v>
      </c>
      <c r="B132" t="s">
        <v>335</v>
      </c>
      <c r="C132" t="s">
        <v>320</v>
      </c>
    </row>
    <row r="133" spans="1:3" ht="12.75">
      <c r="A133" t="s">
        <v>338</v>
      </c>
      <c r="B133" t="s">
        <v>335</v>
      </c>
      <c r="C133" t="s">
        <v>321</v>
      </c>
    </row>
    <row r="134" spans="1:3" ht="12.75">
      <c r="A134" t="s">
        <v>338</v>
      </c>
      <c r="B134" t="s">
        <v>335</v>
      </c>
      <c r="C134" t="s">
        <v>322</v>
      </c>
    </row>
    <row r="135" spans="1:3" ht="12.75">
      <c r="A135" t="s">
        <v>338</v>
      </c>
      <c r="B135" t="s">
        <v>335</v>
      </c>
      <c r="C135" t="s">
        <v>323</v>
      </c>
    </row>
    <row r="136" spans="1:3" ht="12.75">
      <c r="A136" t="s">
        <v>338</v>
      </c>
      <c r="B136" t="s">
        <v>335</v>
      </c>
      <c r="C136" t="s">
        <v>324</v>
      </c>
    </row>
    <row r="137" spans="1:3" ht="12.75">
      <c r="A137" t="s">
        <v>338</v>
      </c>
      <c r="B137" t="s">
        <v>335</v>
      </c>
      <c r="C137" t="s">
        <v>325</v>
      </c>
    </row>
    <row r="138" spans="1:3" ht="12.75">
      <c r="A138" t="s">
        <v>338</v>
      </c>
      <c r="B138" t="s">
        <v>336</v>
      </c>
      <c r="C138" t="s">
        <v>317</v>
      </c>
    </row>
    <row r="139" spans="1:8" ht="12.75">
      <c r="A139" t="s">
        <v>338</v>
      </c>
      <c r="B139" t="s">
        <v>336</v>
      </c>
      <c r="C139" t="s">
        <v>318</v>
      </c>
      <c r="D139" s="159">
        <v>102000</v>
      </c>
      <c r="E139" s="159">
        <v>200000</v>
      </c>
      <c r="F139" s="159">
        <v>200000</v>
      </c>
      <c r="G139" s="159">
        <v>200000</v>
      </c>
      <c r="H139" s="159">
        <v>200000</v>
      </c>
    </row>
    <row r="140" spans="1:8" ht="12.75">
      <c r="A140" t="s">
        <v>338</v>
      </c>
      <c r="B140" t="s">
        <v>336</v>
      </c>
      <c r="C140" t="s">
        <v>319</v>
      </c>
      <c r="D140" s="159">
        <v>1384000</v>
      </c>
      <c r="E140" s="159">
        <v>1370000</v>
      </c>
      <c r="F140" s="159">
        <v>1370000</v>
      </c>
      <c r="G140" s="159">
        <v>1370000</v>
      </c>
      <c r="H140" s="159">
        <v>1370000</v>
      </c>
    </row>
    <row r="141" spans="1:8" ht="12.75">
      <c r="A141" t="s">
        <v>338</v>
      </c>
      <c r="B141" t="s">
        <v>336</v>
      </c>
      <c r="C141" t="s">
        <v>320</v>
      </c>
      <c r="D141" s="159">
        <v>116000</v>
      </c>
      <c r="E141" s="159">
        <v>250000</v>
      </c>
      <c r="F141" s="159">
        <v>250000</v>
      </c>
      <c r="G141" s="159">
        <v>250000</v>
      </c>
      <c r="H141" s="159">
        <v>250000</v>
      </c>
    </row>
    <row r="142" spans="1:8" ht="12.75">
      <c r="A142" t="s">
        <v>338</v>
      </c>
      <c r="B142" t="s">
        <v>336</v>
      </c>
      <c r="C142" t="s">
        <v>321</v>
      </c>
      <c r="D142" s="159">
        <v>965000</v>
      </c>
      <c r="E142" s="159">
        <v>965000</v>
      </c>
      <c r="F142" s="159">
        <v>965000</v>
      </c>
      <c r="G142" s="159">
        <v>965000</v>
      </c>
      <c r="H142" s="159">
        <v>965000</v>
      </c>
    </row>
    <row r="143" spans="1:8" ht="12.75">
      <c r="A143" t="s">
        <v>338</v>
      </c>
      <c r="B143" t="s">
        <v>336</v>
      </c>
      <c r="C143" t="s">
        <v>322</v>
      </c>
      <c r="D143" s="159">
        <v>505000</v>
      </c>
      <c r="E143" s="159">
        <v>425000</v>
      </c>
      <c r="F143" s="159">
        <v>425000</v>
      </c>
      <c r="G143" s="159">
        <v>425000</v>
      </c>
      <c r="H143" s="159">
        <v>425000</v>
      </c>
    </row>
    <row r="144" spans="1:8" ht="12.75">
      <c r="A144" t="s">
        <v>338</v>
      </c>
      <c r="B144" t="s">
        <v>336</v>
      </c>
      <c r="C144" t="s">
        <v>323</v>
      </c>
      <c r="D144" s="159">
        <v>390000</v>
      </c>
      <c r="E144" s="159">
        <v>275000</v>
      </c>
      <c r="F144" s="159">
        <v>275000</v>
      </c>
      <c r="G144" s="159">
        <v>275000</v>
      </c>
      <c r="H144" s="159">
        <v>275000</v>
      </c>
    </row>
    <row r="145" spans="1:8" ht="12.75">
      <c r="A145" t="s">
        <v>338</v>
      </c>
      <c r="B145" t="s">
        <v>336</v>
      </c>
      <c r="C145" t="s">
        <v>324</v>
      </c>
      <c r="D145" s="159">
        <v>915000</v>
      </c>
      <c r="E145" s="159">
        <v>965000</v>
      </c>
      <c r="F145" s="159">
        <v>965000</v>
      </c>
      <c r="G145" s="159">
        <v>965000</v>
      </c>
      <c r="H145" s="159">
        <v>965000</v>
      </c>
    </row>
    <row r="146" spans="1:8" ht="12.75">
      <c r="A146" t="s">
        <v>338</v>
      </c>
      <c r="B146" t="s">
        <v>336</v>
      </c>
      <c r="C146" t="s">
        <v>325</v>
      </c>
      <c r="D146" s="159">
        <v>678000</v>
      </c>
      <c r="E146" s="159">
        <v>550000</v>
      </c>
      <c r="F146" s="159">
        <v>550000</v>
      </c>
      <c r="G146" s="159">
        <v>550000</v>
      </c>
      <c r="H146" s="159">
        <v>550000</v>
      </c>
    </row>
    <row r="147" spans="1:3" ht="12.75">
      <c r="A147" t="s">
        <v>339</v>
      </c>
      <c r="B147" t="s">
        <v>335</v>
      </c>
      <c r="C147" t="s">
        <v>317</v>
      </c>
    </row>
    <row r="148" spans="1:8" ht="12.75">
      <c r="A148" t="s">
        <v>339</v>
      </c>
      <c r="B148" t="s">
        <v>335</v>
      </c>
      <c r="C148" t="s">
        <v>318</v>
      </c>
      <c r="D148" s="159">
        <v>16991000</v>
      </c>
      <c r="E148" s="159">
        <v>17221000</v>
      </c>
      <c r="F148" s="159">
        <v>17348000</v>
      </c>
      <c r="G148" s="159">
        <v>17494000</v>
      </c>
      <c r="H148" s="159">
        <v>17705000</v>
      </c>
    </row>
    <row r="149" spans="1:8" ht="12.75">
      <c r="A149" t="s">
        <v>339</v>
      </c>
      <c r="B149" t="s">
        <v>335</v>
      </c>
      <c r="C149" t="s">
        <v>319</v>
      </c>
      <c r="D149" s="159">
        <v>245255000</v>
      </c>
      <c r="E149" s="159">
        <v>249415000</v>
      </c>
      <c r="F149" s="159">
        <v>252166000</v>
      </c>
      <c r="G149" s="159">
        <v>255196000</v>
      </c>
      <c r="H149" s="159">
        <v>258258000</v>
      </c>
    </row>
    <row r="150" spans="1:8" ht="12.75">
      <c r="A150" t="s">
        <v>339</v>
      </c>
      <c r="B150" t="s">
        <v>335</v>
      </c>
      <c r="C150" t="s">
        <v>320</v>
      </c>
      <c r="D150" s="159">
        <v>13366000</v>
      </c>
      <c r="E150" s="159">
        <v>13527000</v>
      </c>
      <c r="F150" s="159">
        <v>13603000</v>
      </c>
      <c r="G150" s="159">
        <v>13695000</v>
      </c>
      <c r="H150" s="159">
        <v>13859000</v>
      </c>
    </row>
    <row r="151" spans="1:8" ht="12.75">
      <c r="A151" t="s">
        <v>339</v>
      </c>
      <c r="B151" t="s">
        <v>335</v>
      </c>
      <c r="C151" t="s">
        <v>321</v>
      </c>
      <c r="D151" s="159">
        <v>144240000</v>
      </c>
      <c r="E151" s="159">
        <v>146686000</v>
      </c>
      <c r="F151" s="159">
        <v>148304000</v>
      </c>
      <c r="G151" s="159">
        <v>150087000</v>
      </c>
      <c r="H151" s="159">
        <v>151887000</v>
      </c>
    </row>
    <row r="152" spans="1:8" ht="12.75">
      <c r="A152" t="s">
        <v>339</v>
      </c>
      <c r="B152" t="s">
        <v>335</v>
      </c>
      <c r="C152" t="s">
        <v>322</v>
      </c>
      <c r="D152" s="159">
        <v>55746000</v>
      </c>
      <c r="E152" s="159">
        <v>56692000</v>
      </c>
      <c r="F152" s="159">
        <v>57317000</v>
      </c>
      <c r="G152" s="159">
        <v>58006000</v>
      </c>
      <c r="H152" s="159">
        <v>58702000</v>
      </c>
    </row>
    <row r="153" spans="1:8" ht="12.75">
      <c r="A153" t="s">
        <v>339</v>
      </c>
      <c r="B153" t="s">
        <v>335</v>
      </c>
      <c r="C153" t="s">
        <v>323</v>
      </c>
      <c r="D153" s="159">
        <v>21753000</v>
      </c>
      <c r="E153" s="159">
        <v>22075000</v>
      </c>
      <c r="F153" s="159">
        <v>22268000</v>
      </c>
      <c r="G153" s="159">
        <v>22485000</v>
      </c>
      <c r="H153" s="159">
        <v>22755000</v>
      </c>
    </row>
    <row r="154" spans="1:8" ht="12.75">
      <c r="A154" t="s">
        <v>339</v>
      </c>
      <c r="B154" t="s">
        <v>335</v>
      </c>
      <c r="C154" t="s">
        <v>324</v>
      </c>
      <c r="D154" s="159">
        <v>182145000</v>
      </c>
      <c r="E154" s="159">
        <v>185232000</v>
      </c>
      <c r="F154" s="159">
        <v>187277000</v>
      </c>
      <c r="G154" s="159">
        <v>189527000</v>
      </c>
      <c r="H154" s="159">
        <v>191802000</v>
      </c>
    </row>
    <row r="155" spans="1:8" ht="12.75">
      <c r="A155" t="s">
        <v>339</v>
      </c>
      <c r="B155" t="s">
        <v>335</v>
      </c>
      <c r="C155" t="s">
        <v>325</v>
      </c>
      <c r="D155" s="159">
        <v>73137000</v>
      </c>
      <c r="E155" s="159">
        <v>74376000</v>
      </c>
      <c r="F155" s="159">
        <v>75197000</v>
      </c>
      <c r="G155" s="159">
        <v>76102000</v>
      </c>
      <c r="H155" s="159">
        <v>77015000</v>
      </c>
    </row>
    <row r="156" spans="1:3" ht="12.75">
      <c r="A156" t="s">
        <v>339</v>
      </c>
      <c r="B156" t="s">
        <v>336</v>
      </c>
      <c r="C156" t="s">
        <v>317</v>
      </c>
    </row>
    <row r="157" spans="1:3" ht="12.75">
      <c r="A157" t="s">
        <v>339</v>
      </c>
      <c r="B157" t="s">
        <v>336</v>
      </c>
      <c r="C157" t="s">
        <v>318</v>
      </c>
    </row>
    <row r="158" spans="1:3" ht="12.75">
      <c r="A158" t="s">
        <v>339</v>
      </c>
      <c r="B158" t="s">
        <v>336</v>
      </c>
      <c r="C158" t="s">
        <v>319</v>
      </c>
    </row>
    <row r="159" spans="1:3" ht="12.75">
      <c r="A159" t="s">
        <v>339</v>
      </c>
      <c r="B159" t="s">
        <v>336</v>
      </c>
      <c r="C159" t="s">
        <v>320</v>
      </c>
    </row>
    <row r="160" spans="1:3" ht="12.75">
      <c r="A160" t="s">
        <v>339</v>
      </c>
      <c r="B160" t="s">
        <v>336</v>
      </c>
      <c r="C160" t="s">
        <v>321</v>
      </c>
    </row>
    <row r="161" spans="1:3" ht="12.75">
      <c r="A161" t="s">
        <v>339</v>
      </c>
      <c r="B161" t="s">
        <v>336</v>
      </c>
      <c r="C161" t="s">
        <v>322</v>
      </c>
    </row>
    <row r="162" spans="1:3" ht="12.75">
      <c r="A162" t="s">
        <v>339</v>
      </c>
      <c r="B162" t="s">
        <v>336</v>
      </c>
      <c r="C162" t="s">
        <v>323</v>
      </c>
    </row>
    <row r="163" spans="1:3" ht="12.75">
      <c r="A163" t="s">
        <v>339</v>
      </c>
      <c r="B163" t="s">
        <v>336</v>
      </c>
      <c r="C163" t="s">
        <v>324</v>
      </c>
    </row>
    <row r="164" spans="1:3" ht="12.75">
      <c r="A164" t="s">
        <v>339</v>
      </c>
      <c r="B164" t="s">
        <v>336</v>
      </c>
      <c r="C164" t="s">
        <v>325</v>
      </c>
    </row>
    <row r="165" spans="1:3" ht="12.75">
      <c r="A165" t="s">
        <v>341</v>
      </c>
      <c r="B165" t="s">
        <v>335</v>
      </c>
      <c r="C165" t="s">
        <v>317</v>
      </c>
    </row>
    <row r="166" spans="1:3" ht="12.75">
      <c r="A166" t="s">
        <v>341</v>
      </c>
      <c r="B166" t="s">
        <v>335</v>
      </c>
      <c r="C166" t="s">
        <v>318</v>
      </c>
    </row>
    <row r="167" spans="1:3" ht="12.75">
      <c r="A167" t="s">
        <v>341</v>
      </c>
      <c r="B167" t="s">
        <v>335</v>
      </c>
      <c r="C167" t="s">
        <v>319</v>
      </c>
    </row>
    <row r="168" spans="1:3" ht="12.75">
      <c r="A168" t="s">
        <v>341</v>
      </c>
      <c r="B168" t="s">
        <v>335</v>
      </c>
      <c r="C168" t="s">
        <v>320</v>
      </c>
    </row>
    <row r="169" spans="1:3" ht="12.75">
      <c r="A169" t="s">
        <v>341</v>
      </c>
      <c r="B169" t="s">
        <v>335</v>
      </c>
      <c r="C169" t="s">
        <v>321</v>
      </c>
    </row>
    <row r="170" spans="1:3" ht="12.75">
      <c r="A170" t="s">
        <v>341</v>
      </c>
      <c r="B170" t="s">
        <v>335</v>
      </c>
      <c r="C170" t="s">
        <v>322</v>
      </c>
    </row>
    <row r="171" spans="1:3" ht="12.75">
      <c r="A171" t="s">
        <v>341</v>
      </c>
      <c r="B171" t="s">
        <v>335</v>
      </c>
      <c r="C171" t="s">
        <v>323</v>
      </c>
    </row>
    <row r="172" spans="1:3" ht="12.75">
      <c r="A172" t="s">
        <v>341</v>
      </c>
      <c r="B172" t="s">
        <v>335</v>
      </c>
      <c r="C172" t="s">
        <v>324</v>
      </c>
    </row>
    <row r="173" spans="1:3" ht="12.75">
      <c r="A173" t="s">
        <v>341</v>
      </c>
      <c r="B173" t="s">
        <v>335</v>
      </c>
      <c r="C173" t="s">
        <v>325</v>
      </c>
    </row>
    <row r="174" spans="1:3" ht="12.75">
      <c r="A174" t="s">
        <v>341</v>
      </c>
      <c r="B174" t="s">
        <v>336</v>
      </c>
      <c r="C174" t="s">
        <v>317</v>
      </c>
    </row>
    <row r="175" spans="1:3" ht="12.75">
      <c r="A175" t="s">
        <v>341</v>
      </c>
      <c r="B175" t="s">
        <v>336</v>
      </c>
      <c r="C175" t="s">
        <v>318</v>
      </c>
    </row>
    <row r="176" spans="1:3" ht="12.75">
      <c r="A176" t="s">
        <v>341</v>
      </c>
      <c r="B176" t="s">
        <v>336</v>
      </c>
      <c r="C176" t="s">
        <v>319</v>
      </c>
    </row>
    <row r="177" spans="1:3" ht="12.75">
      <c r="A177" t="s">
        <v>341</v>
      </c>
      <c r="B177" t="s">
        <v>336</v>
      </c>
      <c r="C177" t="s">
        <v>320</v>
      </c>
    </row>
    <row r="178" spans="1:3" ht="12.75">
      <c r="A178" t="s">
        <v>341</v>
      </c>
      <c r="B178" t="s">
        <v>336</v>
      </c>
      <c r="C178" t="s">
        <v>321</v>
      </c>
    </row>
    <row r="179" spans="1:3" ht="12.75">
      <c r="A179" t="s">
        <v>341</v>
      </c>
      <c r="B179" t="s">
        <v>336</v>
      </c>
      <c r="C179" t="s">
        <v>322</v>
      </c>
    </row>
    <row r="180" spans="1:3" ht="12.75">
      <c r="A180" t="s">
        <v>341</v>
      </c>
      <c r="B180" t="s">
        <v>336</v>
      </c>
      <c r="C180" t="s">
        <v>323</v>
      </c>
    </row>
    <row r="181" spans="1:3" ht="12.75">
      <c r="A181" t="s">
        <v>341</v>
      </c>
      <c r="B181" t="s">
        <v>336</v>
      </c>
      <c r="C181" t="s">
        <v>324</v>
      </c>
    </row>
    <row r="182" spans="1:3" ht="12.75">
      <c r="A182" t="s">
        <v>341</v>
      </c>
      <c r="B182" t="s">
        <v>336</v>
      </c>
      <c r="C182" t="s">
        <v>325</v>
      </c>
    </row>
    <row r="183" spans="1:3" ht="12.75">
      <c r="A183" t="s">
        <v>342</v>
      </c>
      <c r="B183" t="s">
        <v>335</v>
      </c>
      <c r="C183" t="s">
        <v>317</v>
      </c>
    </row>
    <row r="184" spans="1:8" ht="12.75">
      <c r="A184" t="s">
        <v>342</v>
      </c>
      <c r="B184" t="s">
        <v>335</v>
      </c>
      <c r="C184" t="s">
        <v>318</v>
      </c>
      <c r="D184" s="159">
        <v>1061000</v>
      </c>
      <c r="E184" s="159">
        <v>1078000</v>
      </c>
      <c r="F184" s="159">
        <v>1091000</v>
      </c>
      <c r="G184" s="159">
        <v>1103000</v>
      </c>
      <c r="H184" s="159">
        <v>1116000</v>
      </c>
    </row>
    <row r="185" spans="1:8" ht="12.75">
      <c r="A185" t="s">
        <v>342</v>
      </c>
      <c r="B185" t="s">
        <v>335</v>
      </c>
      <c r="C185" t="s">
        <v>319</v>
      </c>
      <c r="D185" s="159">
        <v>22092000</v>
      </c>
      <c r="E185" s="159">
        <v>22461000</v>
      </c>
      <c r="F185" s="159">
        <v>22705000</v>
      </c>
      <c r="G185" s="159">
        <v>22973000</v>
      </c>
      <c r="H185" s="159">
        <v>23247000</v>
      </c>
    </row>
    <row r="186" spans="1:8" ht="12.75">
      <c r="A186" t="s">
        <v>342</v>
      </c>
      <c r="B186" t="s">
        <v>335</v>
      </c>
      <c r="C186" t="s">
        <v>320</v>
      </c>
      <c r="D186" s="159">
        <v>664000</v>
      </c>
      <c r="E186" s="159">
        <v>675000</v>
      </c>
      <c r="F186" s="159">
        <v>682000</v>
      </c>
      <c r="G186" s="159">
        <v>690000</v>
      </c>
      <c r="H186" s="159">
        <v>699000</v>
      </c>
    </row>
    <row r="187" spans="1:8" ht="12.75">
      <c r="A187" t="s">
        <v>342</v>
      </c>
      <c r="B187" t="s">
        <v>335</v>
      </c>
      <c r="C187" t="s">
        <v>321</v>
      </c>
      <c r="D187" s="159">
        <v>12993000</v>
      </c>
      <c r="E187" s="159">
        <v>13210000</v>
      </c>
      <c r="F187" s="159">
        <v>13353000</v>
      </c>
      <c r="G187" s="159">
        <v>13509000</v>
      </c>
      <c r="H187" s="159">
        <v>13672000</v>
      </c>
    </row>
    <row r="188" spans="1:8" ht="12.75">
      <c r="A188" t="s">
        <v>342</v>
      </c>
      <c r="B188" t="s">
        <v>335</v>
      </c>
      <c r="C188" t="s">
        <v>322</v>
      </c>
      <c r="D188" s="159">
        <v>5022000</v>
      </c>
      <c r="E188" s="159">
        <v>5106000</v>
      </c>
      <c r="F188" s="159">
        <v>5160000</v>
      </c>
      <c r="G188" s="159">
        <v>5221000</v>
      </c>
      <c r="H188" s="159">
        <v>5284000</v>
      </c>
    </row>
    <row r="189" spans="1:8" ht="12.75">
      <c r="A189" t="s">
        <v>342</v>
      </c>
      <c r="B189" t="s">
        <v>335</v>
      </c>
      <c r="C189" t="s">
        <v>323</v>
      </c>
      <c r="D189" s="159">
        <v>1582000</v>
      </c>
      <c r="E189" s="159">
        <v>1609000</v>
      </c>
      <c r="F189" s="159">
        <v>1625000</v>
      </c>
      <c r="G189" s="159">
        <v>1645000</v>
      </c>
      <c r="H189" s="159">
        <v>1665000</v>
      </c>
    </row>
    <row r="190" spans="1:8" ht="12.75">
      <c r="A190" t="s">
        <v>342</v>
      </c>
      <c r="B190" t="s">
        <v>335</v>
      </c>
      <c r="C190" t="s">
        <v>324</v>
      </c>
      <c r="D190" s="159">
        <v>16407000</v>
      </c>
      <c r="E190" s="159">
        <v>16682000</v>
      </c>
      <c r="F190" s="159">
        <v>16861000</v>
      </c>
      <c r="G190" s="159">
        <v>17060000</v>
      </c>
      <c r="H190" s="159">
        <v>17264000</v>
      </c>
    </row>
    <row r="191" spans="1:8" ht="12.75">
      <c r="A191" t="s">
        <v>342</v>
      </c>
      <c r="B191" t="s">
        <v>335</v>
      </c>
      <c r="C191" t="s">
        <v>325</v>
      </c>
      <c r="D191" s="159">
        <v>6588000</v>
      </c>
      <c r="E191" s="159">
        <v>6698000</v>
      </c>
      <c r="F191" s="159">
        <v>6770000</v>
      </c>
      <c r="G191" s="159">
        <v>6850000</v>
      </c>
      <c r="H191" s="159">
        <v>6933000</v>
      </c>
    </row>
    <row r="192" spans="1:3" ht="12.75">
      <c r="A192" t="s">
        <v>342</v>
      </c>
      <c r="B192" t="s">
        <v>336</v>
      </c>
      <c r="C192" t="s">
        <v>317</v>
      </c>
    </row>
    <row r="193" spans="1:3" ht="12.75">
      <c r="A193" t="s">
        <v>342</v>
      </c>
      <c r="B193" t="s">
        <v>336</v>
      </c>
      <c r="C193" t="s">
        <v>318</v>
      </c>
    </row>
    <row r="194" spans="1:3" ht="12.75">
      <c r="A194" t="s">
        <v>342</v>
      </c>
      <c r="B194" t="s">
        <v>336</v>
      </c>
      <c r="C194" t="s">
        <v>319</v>
      </c>
    </row>
    <row r="195" spans="1:3" ht="12.75">
      <c r="A195" t="s">
        <v>342</v>
      </c>
      <c r="B195" t="s">
        <v>336</v>
      </c>
      <c r="C195" t="s">
        <v>320</v>
      </c>
    </row>
    <row r="196" spans="1:3" ht="12.75">
      <c r="A196" t="s">
        <v>342</v>
      </c>
      <c r="B196" t="s">
        <v>336</v>
      </c>
      <c r="C196" t="s">
        <v>321</v>
      </c>
    </row>
    <row r="197" spans="1:3" ht="12.75">
      <c r="A197" t="s">
        <v>342</v>
      </c>
      <c r="B197" t="s">
        <v>336</v>
      </c>
      <c r="C197" t="s">
        <v>322</v>
      </c>
    </row>
    <row r="198" spans="1:3" ht="12.75">
      <c r="A198" t="s">
        <v>342</v>
      </c>
      <c r="B198" t="s">
        <v>336</v>
      </c>
      <c r="C198" t="s">
        <v>323</v>
      </c>
    </row>
    <row r="199" spans="1:3" ht="12.75">
      <c r="A199" t="s">
        <v>342</v>
      </c>
      <c r="B199" t="s">
        <v>336</v>
      </c>
      <c r="C199" t="s">
        <v>324</v>
      </c>
    </row>
    <row r="200" spans="1:3" ht="12.75">
      <c r="A200" t="s">
        <v>342</v>
      </c>
      <c r="B200" t="s">
        <v>336</v>
      </c>
      <c r="C200" t="s">
        <v>325</v>
      </c>
    </row>
    <row r="201" spans="1:3" ht="12.75">
      <c r="A201" t="s">
        <v>343</v>
      </c>
      <c r="B201" t="s">
        <v>335</v>
      </c>
      <c r="C201" t="s">
        <v>317</v>
      </c>
    </row>
    <row r="202" spans="1:8" ht="12.75">
      <c r="A202" t="s">
        <v>343</v>
      </c>
      <c r="B202" t="s">
        <v>335</v>
      </c>
      <c r="C202" t="s">
        <v>318</v>
      </c>
      <c r="D202" s="159">
        <v>657000</v>
      </c>
      <c r="E202" s="159">
        <v>669000</v>
      </c>
      <c r="F202" s="159">
        <v>675000</v>
      </c>
      <c r="G202" s="159">
        <v>683000</v>
      </c>
      <c r="H202" s="159">
        <v>691000</v>
      </c>
    </row>
    <row r="203" spans="1:8" ht="12.75">
      <c r="A203" t="s">
        <v>343</v>
      </c>
      <c r="B203" t="s">
        <v>335</v>
      </c>
      <c r="C203" t="s">
        <v>319</v>
      </c>
      <c r="D203" s="159">
        <v>13691000</v>
      </c>
      <c r="E203" s="159">
        <v>13919000</v>
      </c>
      <c r="F203" s="159">
        <v>14069000</v>
      </c>
      <c r="G203" s="159">
        <v>14236000</v>
      </c>
      <c r="H203" s="159">
        <v>14406000</v>
      </c>
    </row>
    <row r="204" spans="1:8" ht="12.75">
      <c r="A204" t="s">
        <v>343</v>
      </c>
      <c r="B204" t="s">
        <v>335</v>
      </c>
      <c r="C204" t="s">
        <v>320</v>
      </c>
      <c r="D204" s="159">
        <v>412000</v>
      </c>
      <c r="E204" s="159">
        <v>418000</v>
      </c>
      <c r="F204" s="159">
        <v>424000</v>
      </c>
      <c r="G204" s="159">
        <v>428000</v>
      </c>
      <c r="H204" s="159">
        <v>433000</v>
      </c>
    </row>
    <row r="205" spans="1:8" ht="12.75">
      <c r="A205" t="s">
        <v>343</v>
      </c>
      <c r="B205" t="s">
        <v>335</v>
      </c>
      <c r="C205" t="s">
        <v>321</v>
      </c>
      <c r="D205" s="159">
        <v>8052000</v>
      </c>
      <c r="E205" s="159">
        <v>8186000</v>
      </c>
      <c r="F205" s="159">
        <v>8275000</v>
      </c>
      <c r="G205" s="159">
        <v>8373000</v>
      </c>
      <c r="H205" s="159">
        <v>8474000</v>
      </c>
    </row>
    <row r="206" spans="1:8" ht="12.75">
      <c r="A206" t="s">
        <v>343</v>
      </c>
      <c r="B206" t="s">
        <v>335</v>
      </c>
      <c r="C206" t="s">
        <v>322</v>
      </c>
      <c r="D206" s="159">
        <v>3112000</v>
      </c>
      <c r="E206" s="159">
        <v>3164000</v>
      </c>
      <c r="F206" s="159">
        <v>3198000</v>
      </c>
      <c r="G206" s="159">
        <v>3236000</v>
      </c>
      <c r="H206" s="159">
        <v>3275000</v>
      </c>
    </row>
    <row r="207" spans="1:8" ht="12.75">
      <c r="A207" t="s">
        <v>343</v>
      </c>
      <c r="B207" t="s">
        <v>335</v>
      </c>
      <c r="C207" t="s">
        <v>323</v>
      </c>
      <c r="D207" s="159">
        <v>980000</v>
      </c>
      <c r="E207" s="159">
        <v>997000</v>
      </c>
      <c r="F207" s="159">
        <v>1008000</v>
      </c>
      <c r="G207" s="159">
        <v>1020000</v>
      </c>
      <c r="H207" s="159">
        <v>1031000</v>
      </c>
    </row>
    <row r="208" spans="1:8" ht="12.75">
      <c r="A208" t="s">
        <v>343</v>
      </c>
      <c r="B208" t="s">
        <v>335</v>
      </c>
      <c r="C208" t="s">
        <v>324</v>
      </c>
      <c r="D208" s="159">
        <v>10168000</v>
      </c>
      <c r="E208" s="159">
        <v>10338000</v>
      </c>
      <c r="F208" s="159">
        <v>10450000</v>
      </c>
      <c r="G208" s="159">
        <v>10573000</v>
      </c>
      <c r="H208" s="159">
        <v>10700000</v>
      </c>
    </row>
    <row r="209" spans="1:8" ht="12.75">
      <c r="A209" t="s">
        <v>343</v>
      </c>
      <c r="B209" t="s">
        <v>335</v>
      </c>
      <c r="C209" t="s">
        <v>325</v>
      </c>
      <c r="D209" s="159">
        <v>4083000</v>
      </c>
      <c r="E209" s="159">
        <v>4151000</v>
      </c>
      <c r="F209" s="159">
        <v>4195000</v>
      </c>
      <c r="G209" s="159">
        <v>4244000</v>
      </c>
      <c r="H209" s="159">
        <v>4296000</v>
      </c>
    </row>
    <row r="210" spans="1:3" ht="12.75">
      <c r="A210" t="s">
        <v>343</v>
      </c>
      <c r="B210" t="s">
        <v>336</v>
      </c>
      <c r="C210" t="s">
        <v>317</v>
      </c>
    </row>
    <row r="211" spans="1:3" ht="12.75">
      <c r="A211" t="s">
        <v>343</v>
      </c>
      <c r="B211" t="s">
        <v>336</v>
      </c>
      <c r="C211" t="s">
        <v>318</v>
      </c>
    </row>
    <row r="212" spans="1:3" ht="12.75">
      <c r="A212" t="s">
        <v>343</v>
      </c>
      <c r="B212" t="s">
        <v>336</v>
      </c>
      <c r="C212" t="s">
        <v>319</v>
      </c>
    </row>
    <row r="213" spans="1:3" ht="12.75">
      <c r="A213" t="s">
        <v>343</v>
      </c>
      <c r="B213" t="s">
        <v>336</v>
      </c>
      <c r="C213" t="s">
        <v>320</v>
      </c>
    </row>
    <row r="214" spans="1:3" ht="12.75">
      <c r="A214" t="s">
        <v>343</v>
      </c>
      <c r="B214" t="s">
        <v>336</v>
      </c>
      <c r="C214" t="s">
        <v>321</v>
      </c>
    </row>
    <row r="215" spans="1:3" ht="12.75">
      <c r="A215" t="s">
        <v>343</v>
      </c>
      <c r="B215" t="s">
        <v>336</v>
      </c>
      <c r="C215" t="s">
        <v>322</v>
      </c>
    </row>
    <row r="216" spans="1:3" ht="12.75">
      <c r="A216" t="s">
        <v>343</v>
      </c>
      <c r="B216" t="s">
        <v>336</v>
      </c>
      <c r="C216" t="s">
        <v>323</v>
      </c>
    </row>
    <row r="217" spans="1:3" ht="12.75">
      <c r="A217" t="s">
        <v>343</v>
      </c>
      <c r="B217" t="s">
        <v>336</v>
      </c>
      <c r="C217" t="s">
        <v>324</v>
      </c>
    </row>
    <row r="218" spans="1:3" ht="12.75">
      <c r="A218" t="s">
        <v>343</v>
      </c>
      <c r="B218" t="s">
        <v>336</v>
      </c>
      <c r="C218" t="s">
        <v>325</v>
      </c>
    </row>
    <row r="219" spans="1:3" ht="12.75">
      <c r="A219" t="s">
        <v>344</v>
      </c>
      <c r="B219" t="s">
        <v>335</v>
      </c>
      <c r="C219" t="s">
        <v>317</v>
      </c>
    </row>
    <row r="220" spans="1:3" ht="12.75">
      <c r="A220" t="s">
        <v>344</v>
      </c>
      <c r="B220" t="s">
        <v>335</v>
      </c>
      <c r="C220" t="s">
        <v>318</v>
      </c>
    </row>
    <row r="221" spans="1:3" ht="12.75">
      <c r="A221" t="s">
        <v>344</v>
      </c>
      <c r="B221" t="s">
        <v>335</v>
      </c>
      <c r="C221" t="s">
        <v>319</v>
      </c>
    </row>
    <row r="222" spans="1:3" ht="12.75">
      <c r="A222" t="s">
        <v>344</v>
      </c>
      <c r="B222" t="s">
        <v>335</v>
      </c>
      <c r="C222" t="s">
        <v>320</v>
      </c>
    </row>
    <row r="223" spans="1:3" ht="12.75">
      <c r="A223" t="s">
        <v>344</v>
      </c>
      <c r="B223" t="s">
        <v>335</v>
      </c>
      <c r="C223" t="s">
        <v>321</v>
      </c>
    </row>
    <row r="224" spans="1:3" ht="12.75">
      <c r="A224" t="s">
        <v>344</v>
      </c>
      <c r="B224" t="s">
        <v>335</v>
      </c>
      <c r="C224" t="s">
        <v>322</v>
      </c>
    </row>
    <row r="225" spans="1:3" ht="12.75">
      <c r="A225" t="s">
        <v>344</v>
      </c>
      <c r="B225" t="s">
        <v>335</v>
      </c>
      <c r="C225" t="s">
        <v>323</v>
      </c>
    </row>
    <row r="226" spans="1:3" ht="12.75">
      <c r="A226" t="s">
        <v>344</v>
      </c>
      <c r="B226" t="s">
        <v>335</v>
      </c>
      <c r="C226" t="s">
        <v>324</v>
      </c>
    </row>
    <row r="227" spans="1:3" ht="12.75">
      <c r="A227" t="s">
        <v>344</v>
      </c>
      <c r="B227" t="s">
        <v>335</v>
      </c>
      <c r="C227" t="s">
        <v>325</v>
      </c>
    </row>
    <row r="228" spans="1:3" ht="12.75">
      <c r="A228" t="s">
        <v>344</v>
      </c>
      <c r="B228" t="s">
        <v>336</v>
      </c>
      <c r="C228" t="s">
        <v>317</v>
      </c>
    </row>
    <row r="229" spans="1:5" ht="12.75">
      <c r="A229" t="s">
        <v>344</v>
      </c>
      <c r="B229" t="s">
        <v>336</v>
      </c>
      <c r="C229" t="s">
        <v>318</v>
      </c>
      <c r="D229" s="159">
        <v>834000</v>
      </c>
      <c r="E229" s="159">
        <v>980000</v>
      </c>
    </row>
    <row r="230" spans="1:5" ht="12.75">
      <c r="A230" t="s">
        <v>344</v>
      </c>
      <c r="B230" t="s">
        <v>336</v>
      </c>
      <c r="C230" t="s">
        <v>319</v>
      </c>
      <c r="D230" s="159">
        <v>6559000</v>
      </c>
      <c r="E230" s="159">
        <v>8560000</v>
      </c>
    </row>
    <row r="231" spans="1:5" ht="12.75">
      <c r="A231" t="s">
        <v>344</v>
      </c>
      <c r="B231" t="s">
        <v>336</v>
      </c>
      <c r="C231" t="s">
        <v>320</v>
      </c>
      <c r="D231" s="159">
        <v>930000</v>
      </c>
      <c r="E231" s="159">
        <v>1342000</v>
      </c>
    </row>
    <row r="232" spans="1:5" ht="12.75">
      <c r="A232" t="s">
        <v>344</v>
      </c>
      <c r="B232" t="s">
        <v>336</v>
      </c>
      <c r="C232" t="s">
        <v>321</v>
      </c>
      <c r="D232" s="159">
        <v>6755000</v>
      </c>
      <c r="E232" s="159">
        <v>6177000</v>
      </c>
    </row>
    <row r="233" spans="1:5" ht="12.75">
      <c r="A233" t="s">
        <v>344</v>
      </c>
      <c r="B233" t="s">
        <v>336</v>
      </c>
      <c r="C233" t="s">
        <v>322</v>
      </c>
      <c r="D233" s="159">
        <v>2100000</v>
      </c>
      <c r="E233" s="159">
        <v>3571000</v>
      </c>
    </row>
    <row r="234" spans="1:5" ht="12.75">
      <c r="A234" t="s">
        <v>344</v>
      </c>
      <c r="B234" t="s">
        <v>336</v>
      </c>
      <c r="C234" t="s">
        <v>323</v>
      </c>
      <c r="D234" s="159">
        <v>1256000</v>
      </c>
      <c r="E234" s="159">
        <v>14414000</v>
      </c>
    </row>
    <row r="235" spans="1:5" ht="12.75">
      <c r="A235" t="s">
        <v>344</v>
      </c>
      <c r="B235" t="s">
        <v>336</v>
      </c>
      <c r="C235" t="s">
        <v>324</v>
      </c>
      <c r="D235" s="159">
        <v>2043000</v>
      </c>
      <c r="E235" s="159">
        <v>4168000</v>
      </c>
    </row>
    <row r="236" spans="1:5" ht="12.75">
      <c r="A236" t="s">
        <v>344</v>
      </c>
      <c r="B236" t="s">
        <v>336</v>
      </c>
      <c r="C236" t="s">
        <v>325</v>
      </c>
      <c r="D236" s="159">
        <v>1970000</v>
      </c>
      <c r="E236" s="159">
        <v>4388000</v>
      </c>
    </row>
    <row r="237" spans="1:3" ht="12.75">
      <c r="A237" t="s">
        <v>591</v>
      </c>
      <c r="B237" t="s">
        <v>335</v>
      </c>
      <c r="C237" t="s">
        <v>317</v>
      </c>
    </row>
    <row r="238" spans="1:3" ht="12.75">
      <c r="A238" t="s">
        <v>591</v>
      </c>
      <c r="B238" t="s">
        <v>335</v>
      </c>
      <c r="C238" t="s">
        <v>318</v>
      </c>
    </row>
    <row r="239" spans="1:3" ht="12.75">
      <c r="A239" t="s">
        <v>591</v>
      </c>
      <c r="B239" t="s">
        <v>335</v>
      </c>
      <c r="C239" t="s">
        <v>319</v>
      </c>
    </row>
    <row r="240" spans="1:3" ht="12.75">
      <c r="A240" t="s">
        <v>591</v>
      </c>
      <c r="B240" t="s">
        <v>335</v>
      </c>
      <c r="C240" t="s">
        <v>320</v>
      </c>
    </row>
    <row r="241" spans="1:3" ht="12.75">
      <c r="A241" t="s">
        <v>591</v>
      </c>
      <c r="B241" t="s">
        <v>335</v>
      </c>
      <c r="C241" t="s">
        <v>321</v>
      </c>
    </row>
    <row r="242" spans="1:3" ht="12.75">
      <c r="A242" t="s">
        <v>591</v>
      </c>
      <c r="B242" t="s">
        <v>335</v>
      </c>
      <c r="C242" t="s">
        <v>322</v>
      </c>
    </row>
    <row r="243" spans="1:3" ht="12.75">
      <c r="A243" t="s">
        <v>591</v>
      </c>
      <c r="B243" t="s">
        <v>335</v>
      </c>
      <c r="C243" t="s">
        <v>323</v>
      </c>
    </row>
    <row r="244" spans="1:3" ht="12.75">
      <c r="A244" t="s">
        <v>591</v>
      </c>
      <c r="B244" t="s">
        <v>335</v>
      </c>
      <c r="C244" t="s">
        <v>324</v>
      </c>
    </row>
    <row r="245" spans="1:3" ht="12.75">
      <c r="A245" t="s">
        <v>591</v>
      </c>
      <c r="B245" t="s">
        <v>335</v>
      </c>
      <c r="C245" t="s">
        <v>325</v>
      </c>
    </row>
    <row r="246" spans="1:3" ht="12.75">
      <c r="A246" t="s">
        <v>591</v>
      </c>
      <c r="B246" t="s">
        <v>336</v>
      </c>
      <c r="C246" t="s">
        <v>317</v>
      </c>
    </row>
    <row r="247" spans="1:3" ht="12.75">
      <c r="A247" t="s">
        <v>591</v>
      </c>
      <c r="B247" t="s">
        <v>336</v>
      </c>
      <c r="C247" t="s">
        <v>318</v>
      </c>
    </row>
    <row r="248" spans="1:3" ht="12.75">
      <c r="A248" t="s">
        <v>591</v>
      </c>
      <c r="B248" t="s">
        <v>336</v>
      </c>
      <c r="C248" t="s">
        <v>319</v>
      </c>
    </row>
    <row r="249" spans="1:3" ht="12.75">
      <c r="A249" t="s">
        <v>591</v>
      </c>
      <c r="B249" t="s">
        <v>336</v>
      </c>
      <c r="C249" t="s">
        <v>320</v>
      </c>
    </row>
    <row r="250" spans="1:3" ht="12.75">
      <c r="A250" t="s">
        <v>591</v>
      </c>
      <c r="B250" t="s">
        <v>336</v>
      </c>
      <c r="C250" t="s">
        <v>321</v>
      </c>
    </row>
    <row r="251" spans="1:3" ht="12.75">
      <c r="A251" t="s">
        <v>591</v>
      </c>
      <c r="B251" t="s">
        <v>336</v>
      </c>
      <c r="C251" t="s">
        <v>322</v>
      </c>
    </row>
    <row r="252" spans="1:3" ht="12.75">
      <c r="A252" t="s">
        <v>591</v>
      </c>
      <c r="B252" t="s">
        <v>336</v>
      </c>
      <c r="C252" t="s">
        <v>323</v>
      </c>
    </row>
    <row r="253" spans="1:3" ht="12.75">
      <c r="A253" t="s">
        <v>591</v>
      </c>
      <c r="B253" t="s">
        <v>336</v>
      </c>
      <c r="C253" t="s">
        <v>324</v>
      </c>
    </row>
    <row r="254" spans="1:3" ht="12.75">
      <c r="A254" t="s">
        <v>591</v>
      </c>
      <c r="B254" t="s">
        <v>336</v>
      </c>
      <c r="C254" t="s">
        <v>325</v>
      </c>
    </row>
    <row r="255" spans="1:3" ht="12.75">
      <c r="A255" t="s">
        <v>345</v>
      </c>
      <c r="B255" t="s">
        <v>335</v>
      </c>
      <c r="C255" t="s">
        <v>317</v>
      </c>
    </row>
    <row r="256" spans="1:3" ht="12.75">
      <c r="A256" t="s">
        <v>345</v>
      </c>
      <c r="B256" t="s">
        <v>335</v>
      </c>
      <c r="C256" t="s">
        <v>318</v>
      </c>
    </row>
    <row r="257" spans="1:3" ht="12.75">
      <c r="A257" t="s">
        <v>345</v>
      </c>
      <c r="B257" t="s">
        <v>335</v>
      </c>
      <c r="C257" t="s">
        <v>319</v>
      </c>
    </row>
    <row r="258" spans="1:3" ht="12.75">
      <c r="A258" t="s">
        <v>345</v>
      </c>
      <c r="B258" t="s">
        <v>335</v>
      </c>
      <c r="C258" t="s">
        <v>320</v>
      </c>
    </row>
    <row r="259" spans="1:3" ht="12.75">
      <c r="A259" t="s">
        <v>345</v>
      </c>
      <c r="B259" t="s">
        <v>335</v>
      </c>
      <c r="C259" t="s">
        <v>321</v>
      </c>
    </row>
    <row r="260" spans="1:3" ht="12.75">
      <c r="A260" t="s">
        <v>345</v>
      </c>
      <c r="B260" t="s">
        <v>335</v>
      </c>
      <c r="C260" t="s">
        <v>322</v>
      </c>
    </row>
    <row r="261" spans="1:3" ht="12.75">
      <c r="A261" t="s">
        <v>345</v>
      </c>
      <c r="B261" t="s">
        <v>335</v>
      </c>
      <c r="C261" t="s">
        <v>323</v>
      </c>
    </row>
    <row r="262" spans="1:5" ht="12.75">
      <c r="A262" t="s">
        <v>345</v>
      </c>
      <c r="B262" t="s">
        <v>335</v>
      </c>
      <c r="C262" t="s">
        <v>324</v>
      </c>
      <c r="D262" s="159">
        <v>0</v>
      </c>
      <c r="E262" s="159">
        <v>15000000</v>
      </c>
    </row>
    <row r="263" spans="1:3" ht="12.75">
      <c r="A263" t="s">
        <v>345</v>
      </c>
      <c r="B263" t="s">
        <v>335</v>
      </c>
      <c r="C263" t="s">
        <v>325</v>
      </c>
    </row>
    <row r="264" spans="1:3" ht="12.75">
      <c r="A264" t="s">
        <v>345</v>
      </c>
      <c r="B264" t="s">
        <v>336</v>
      </c>
      <c r="C264" t="s">
        <v>317</v>
      </c>
    </row>
    <row r="265" spans="1:3" ht="12.75">
      <c r="A265" t="s">
        <v>345</v>
      </c>
      <c r="B265" t="s">
        <v>336</v>
      </c>
      <c r="C265" t="s">
        <v>318</v>
      </c>
    </row>
    <row r="266" spans="1:3" ht="12.75">
      <c r="A266" t="s">
        <v>345</v>
      </c>
      <c r="B266" t="s">
        <v>336</v>
      </c>
      <c r="C266" t="s">
        <v>319</v>
      </c>
    </row>
    <row r="267" spans="1:3" ht="12.75">
      <c r="A267" t="s">
        <v>345</v>
      </c>
      <c r="B267" t="s">
        <v>336</v>
      </c>
      <c r="C267" t="s">
        <v>320</v>
      </c>
    </row>
    <row r="268" spans="1:3" ht="12.75">
      <c r="A268" t="s">
        <v>345</v>
      </c>
      <c r="B268" t="s">
        <v>336</v>
      </c>
      <c r="C268" t="s">
        <v>321</v>
      </c>
    </row>
    <row r="269" spans="1:3" ht="12.75">
      <c r="A269" t="s">
        <v>345</v>
      </c>
      <c r="B269" t="s">
        <v>336</v>
      </c>
      <c r="C269" t="s">
        <v>322</v>
      </c>
    </row>
    <row r="270" spans="1:3" ht="12.75">
      <c r="A270" t="s">
        <v>345</v>
      </c>
      <c r="B270" t="s">
        <v>336</v>
      </c>
      <c r="C270" t="s">
        <v>323</v>
      </c>
    </row>
    <row r="271" spans="1:3" ht="12.75">
      <c r="A271" t="s">
        <v>345</v>
      </c>
      <c r="B271" t="s">
        <v>336</v>
      </c>
      <c r="C271" t="s">
        <v>324</v>
      </c>
    </row>
    <row r="272" spans="1:3" ht="12.75">
      <c r="A272" t="s">
        <v>345</v>
      </c>
      <c r="B272" t="s">
        <v>336</v>
      </c>
      <c r="C272" t="s">
        <v>325</v>
      </c>
    </row>
    <row r="273" spans="1:3" ht="12.75">
      <c r="A273" t="s">
        <v>592</v>
      </c>
      <c r="B273" t="s">
        <v>335</v>
      </c>
      <c r="C273" t="s">
        <v>317</v>
      </c>
    </row>
    <row r="274" spans="1:3" ht="12.75">
      <c r="A274" t="s">
        <v>592</v>
      </c>
      <c r="B274" t="s">
        <v>335</v>
      </c>
      <c r="C274" t="s">
        <v>318</v>
      </c>
    </row>
    <row r="275" spans="1:3" ht="12.75">
      <c r="A275" t="s">
        <v>592</v>
      </c>
      <c r="B275" t="s">
        <v>335</v>
      </c>
      <c r="C275" t="s">
        <v>319</v>
      </c>
    </row>
    <row r="276" spans="1:3" ht="12.75">
      <c r="A276" t="s">
        <v>592</v>
      </c>
      <c r="B276" t="s">
        <v>335</v>
      </c>
      <c r="C276" t="s">
        <v>320</v>
      </c>
    </row>
    <row r="277" spans="1:3" ht="12.75">
      <c r="A277" t="s">
        <v>592</v>
      </c>
      <c r="B277" t="s">
        <v>335</v>
      </c>
      <c r="C277" t="s">
        <v>321</v>
      </c>
    </row>
    <row r="278" spans="1:3" ht="12.75">
      <c r="A278" t="s">
        <v>592</v>
      </c>
      <c r="B278" t="s">
        <v>335</v>
      </c>
      <c r="C278" t="s">
        <v>322</v>
      </c>
    </row>
    <row r="279" spans="1:3" ht="12.75">
      <c r="A279" t="s">
        <v>592</v>
      </c>
      <c r="B279" t="s">
        <v>335</v>
      </c>
      <c r="C279" t="s">
        <v>323</v>
      </c>
    </row>
    <row r="280" spans="1:3" ht="12.75">
      <c r="A280" t="s">
        <v>592</v>
      </c>
      <c r="B280" t="s">
        <v>335</v>
      </c>
      <c r="C280" t="s">
        <v>324</v>
      </c>
    </row>
    <row r="281" spans="1:3" ht="12.75">
      <c r="A281" t="s">
        <v>592</v>
      </c>
      <c r="B281" t="s">
        <v>335</v>
      </c>
      <c r="C281" t="s">
        <v>325</v>
      </c>
    </row>
    <row r="282" spans="1:3" ht="12.75">
      <c r="A282" t="s">
        <v>592</v>
      </c>
      <c r="B282" t="s">
        <v>336</v>
      </c>
      <c r="C282" t="s">
        <v>317</v>
      </c>
    </row>
    <row r="283" spans="1:3" ht="12.75">
      <c r="A283" t="s">
        <v>592</v>
      </c>
      <c r="B283" t="s">
        <v>336</v>
      </c>
      <c r="C283" t="s">
        <v>318</v>
      </c>
    </row>
    <row r="284" spans="1:3" ht="12.75">
      <c r="A284" t="s">
        <v>592</v>
      </c>
      <c r="B284" t="s">
        <v>336</v>
      </c>
      <c r="C284" t="s">
        <v>319</v>
      </c>
    </row>
    <row r="285" spans="1:3" ht="12.75">
      <c r="A285" t="s">
        <v>592</v>
      </c>
      <c r="B285" t="s">
        <v>336</v>
      </c>
      <c r="C285" t="s">
        <v>320</v>
      </c>
    </row>
    <row r="286" spans="1:3" ht="12.75">
      <c r="A286" t="s">
        <v>592</v>
      </c>
      <c r="B286" t="s">
        <v>336</v>
      </c>
      <c r="C286" t="s">
        <v>321</v>
      </c>
    </row>
    <row r="287" spans="1:3" ht="12.75">
      <c r="A287" t="s">
        <v>592</v>
      </c>
      <c r="B287" t="s">
        <v>336</v>
      </c>
      <c r="C287" t="s">
        <v>322</v>
      </c>
    </row>
    <row r="288" spans="1:3" ht="12.75">
      <c r="A288" t="s">
        <v>592</v>
      </c>
      <c r="B288" t="s">
        <v>336</v>
      </c>
      <c r="C288" t="s">
        <v>323</v>
      </c>
    </row>
    <row r="289" spans="1:3" ht="12.75">
      <c r="A289" t="s">
        <v>592</v>
      </c>
      <c r="B289" t="s">
        <v>336</v>
      </c>
      <c r="C289" t="s">
        <v>324</v>
      </c>
    </row>
    <row r="290" spans="1:3" ht="12.75">
      <c r="A290" t="s">
        <v>592</v>
      </c>
      <c r="B290" t="s">
        <v>336</v>
      </c>
      <c r="C290" t="s">
        <v>325</v>
      </c>
    </row>
    <row r="291" spans="1:3" ht="12.75">
      <c r="A291" t="s">
        <v>346</v>
      </c>
      <c r="B291" t="s">
        <v>335</v>
      </c>
      <c r="C291" t="s">
        <v>317</v>
      </c>
    </row>
    <row r="292" spans="1:8" ht="12.75">
      <c r="A292" t="s">
        <v>346</v>
      </c>
      <c r="B292" t="s">
        <v>335</v>
      </c>
      <c r="C292" t="s">
        <v>318</v>
      </c>
      <c r="D292" s="159">
        <v>9985000</v>
      </c>
      <c r="E292" s="159">
        <v>9491000</v>
      </c>
      <c r="F292" s="159">
        <v>5533000</v>
      </c>
      <c r="G292" s="159">
        <v>5482000</v>
      </c>
      <c r="H292" s="159">
        <v>5602000</v>
      </c>
    </row>
    <row r="293" spans="1:8" ht="12.75">
      <c r="A293" t="s">
        <v>346</v>
      </c>
      <c r="B293" t="s">
        <v>335</v>
      </c>
      <c r="C293" t="s">
        <v>319</v>
      </c>
      <c r="D293" s="159">
        <v>208462000</v>
      </c>
      <c r="E293" s="159">
        <v>198025000</v>
      </c>
      <c r="F293" s="159">
        <v>114946000</v>
      </c>
      <c r="G293" s="159">
        <v>113863000</v>
      </c>
      <c r="H293" s="159">
        <v>116367000</v>
      </c>
    </row>
    <row r="294" spans="1:8" ht="12.75">
      <c r="A294" t="s">
        <v>346</v>
      </c>
      <c r="B294" t="s">
        <v>335</v>
      </c>
      <c r="C294" t="s">
        <v>320</v>
      </c>
      <c r="D294" s="159">
        <v>8016000</v>
      </c>
      <c r="E294" s="159">
        <v>7605000</v>
      </c>
      <c r="F294" s="159">
        <v>4378000</v>
      </c>
      <c r="G294" s="159">
        <v>4336000</v>
      </c>
      <c r="H294" s="159">
        <v>4430000</v>
      </c>
    </row>
    <row r="295" spans="1:8" ht="12.75">
      <c r="A295" t="s">
        <v>346</v>
      </c>
      <c r="B295" t="s">
        <v>335</v>
      </c>
      <c r="C295" t="s">
        <v>321</v>
      </c>
      <c r="D295" s="159">
        <v>128583000</v>
      </c>
      <c r="E295" s="159">
        <v>121792000</v>
      </c>
      <c r="F295" s="159">
        <v>69318000</v>
      </c>
      <c r="G295" s="159">
        <v>68662000</v>
      </c>
      <c r="H295" s="159">
        <v>70175000</v>
      </c>
    </row>
    <row r="296" spans="1:8" ht="12.75">
      <c r="A296" t="s">
        <v>346</v>
      </c>
      <c r="B296" t="s">
        <v>335</v>
      </c>
      <c r="C296" t="s">
        <v>322</v>
      </c>
      <c r="D296" s="159">
        <v>46843000</v>
      </c>
      <c r="E296" s="159">
        <v>44451000</v>
      </c>
      <c r="F296" s="159">
        <v>25616000</v>
      </c>
      <c r="G296" s="159">
        <v>25376000</v>
      </c>
      <c r="H296" s="159">
        <v>25935000</v>
      </c>
    </row>
    <row r="297" spans="1:8" ht="12.75">
      <c r="A297" t="s">
        <v>346</v>
      </c>
      <c r="B297" t="s">
        <v>335</v>
      </c>
      <c r="C297" t="s">
        <v>323</v>
      </c>
      <c r="D297" s="159">
        <v>17202000</v>
      </c>
      <c r="E297" s="159">
        <v>19590000</v>
      </c>
      <c r="F297" s="159">
        <v>9564000</v>
      </c>
      <c r="G297" s="159">
        <v>9284000</v>
      </c>
      <c r="H297" s="159">
        <v>9488000</v>
      </c>
    </row>
    <row r="298" spans="1:8" ht="12.75">
      <c r="A298" t="s">
        <v>346</v>
      </c>
      <c r="B298" t="s">
        <v>335</v>
      </c>
      <c r="C298" t="s">
        <v>324</v>
      </c>
      <c r="D298" s="159">
        <v>150280000</v>
      </c>
      <c r="E298" s="159">
        <v>142742000</v>
      </c>
      <c r="F298" s="159">
        <v>82815000</v>
      </c>
      <c r="G298" s="159">
        <v>82036000</v>
      </c>
      <c r="H298" s="159">
        <v>83842000</v>
      </c>
    </row>
    <row r="299" spans="1:8" ht="12.75">
      <c r="A299" t="s">
        <v>346</v>
      </c>
      <c r="B299" t="s">
        <v>335</v>
      </c>
      <c r="C299" t="s">
        <v>325</v>
      </c>
      <c r="D299" s="159">
        <v>64354000</v>
      </c>
      <c r="E299" s="159">
        <v>57856000</v>
      </c>
      <c r="F299" s="159">
        <v>35296000</v>
      </c>
      <c r="G299" s="159">
        <v>35152000</v>
      </c>
      <c r="H299" s="159">
        <v>35927000</v>
      </c>
    </row>
    <row r="300" spans="1:3" ht="12.75">
      <c r="A300" t="s">
        <v>346</v>
      </c>
      <c r="B300" t="s">
        <v>336</v>
      </c>
      <c r="C300" t="s">
        <v>317</v>
      </c>
    </row>
    <row r="301" spans="1:3" ht="12.75">
      <c r="A301" t="s">
        <v>346</v>
      </c>
      <c r="B301" t="s">
        <v>336</v>
      </c>
      <c r="C301" t="s">
        <v>318</v>
      </c>
    </row>
    <row r="302" spans="1:3" ht="12.75">
      <c r="A302" t="s">
        <v>346</v>
      </c>
      <c r="B302" t="s">
        <v>336</v>
      </c>
      <c r="C302" t="s">
        <v>319</v>
      </c>
    </row>
    <row r="303" spans="1:3" ht="12.75">
      <c r="A303" t="s">
        <v>346</v>
      </c>
      <c r="B303" t="s">
        <v>336</v>
      </c>
      <c r="C303" t="s">
        <v>320</v>
      </c>
    </row>
    <row r="304" spans="1:3" ht="12.75">
      <c r="A304" t="s">
        <v>346</v>
      </c>
      <c r="B304" t="s">
        <v>336</v>
      </c>
      <c r="C304" t="s">
        <v>321</v>
      </c>
    </row>
    <row r="305" spans="1:3" ht="12.75">
      <c r="A305" t="s">
        <v>346</v>
      </c>
      <c r="B305" t="s">
        <v>336</v>
      </c>
      <c r="C305" t="s">
        <v>322</v>
      </c>
    </row>
    <row r="306" spans="1:3" ht="12.75">
      <c r="A306" t="s">
        <v>346</v>
      </c>
      <c r="B306" t="s">
        <v>336</v>
      </c>
      <c r="C306" t="s">
        <v>323</v>
      </c>
    </row>
    <row r="307" spans="1:3" ht="12.75">
      <c r="A307" t="s">
        <v>346</v>
      </c>
      <c r="B307" t="s">
        <v>336</v>
      </c>
      <c r="C307" t="s">
        <v>324</v>
      </c>
    </row>
    <row r="308" spans="1:3" ht="12.75">
      <c r="A308" t="s">
        <v>346</v>
      </c>
      <c r="B308" t="s">
        <v>336</v>
      </c>
      <c r="C308" t="s">
        <v>325</v>
      </c>
    </row>
    <row r="309" spans="1:3" ht="12.75">
      <c r="A309" t="s">
        <v>593</v>
      </c>
      <c r="B309" t="s">
        <v>335</v>
      </c>
      <c r="C309" t="s">
        <v>317</v>
      </c>
    </row>
    <row r="310" spans="1:3" ht="12.75">
      <c r="A310" t="s">
        <v>593</v>
      </c>
      <c r="B310" t="s">
        <v>335</v>
      </c>
      <c r="C310" t="s">
        <v>318</v>
      </c>
    </row>
    <row r="311" spans="1:3" ht="12.75">
      <c r="A311" t="s">
        <v>593</v>
      </c>
      <c r="B311" t="s">
        <v>335</v>
      </c>
      <c r="C311" t="s">
        <v>319</v>
      </c>
    </row>
    <row r="312" spans="1:3" ht="12.75">
      <c r="A312" t="s">
        <v>593</v>
      </c>
      <c r="B312" t="s">
        <v>335</v>
      </c>
      <c r="C312" t="s">
        <v>320</v>
      </c>
    </row>
    <row r="313" spans="1:3" ht="12.75">
      <c r="A313" t="s">
        <v>593</v>
      </c>
      <c r="B313" t="s">
        <v>335</v>
      </c>
      <c r="C313" t="s">
        <v>321</v>
      </c>
    </row>
    <row r="314" spans="1:3" ht="12.75">
      <c r="A314" t="s">
        <v>593</v>
      </c>
      <c r="B314" t="s">
        <v>335</v>
      </c>
      <c r="C314" t="s">
        <v>322</v>
      </c>
    </row>
    <row r="315" spans="1:3" ht="12.75">
      <c r="A315" t="s">
        <v>593</v>
      </c>
      <c r="B315" t="s">
        <v>335</v>
      </c>
      <c r="C315" t="s">
        <v>323</v>
      </c>
    </row>
    <row r="316" spans="1:3" ht="12.75">
      <c r="A316" t="s">
        <v>593</v>
      </c>
      <c r="B316" t="s">
        <v>335</v>
      </c>
      <c r="C316" t="s">
        <v>324</v>
      </c>
    </row>
    <row r="317" spans="1:3" ht="12.75">
      <c r="A317" t="s">
        <v>593</v>
      </c>
      <c r="B317" t="s">
        <v>335</v>
      </c>
      <c r="C317" t="s">
        <v>325</v>
      </c>
    </row>
    <row r="318" spans="1:3" ht="12.75">
      <c r="A318" t="s">
        <v>593</v>
      </c>
      <c r="B318" t="s">
        <v>336</v>
      </c>
      <c r="C318" t="s">
        <v>317</v>
      </c>
    </row>
    <row r="319" spans="1:3" ht="12.75">
      <c r="A319" t="s">
        <v>593</v>
      </c>
      <c r="B319" t="s">
        <v>336</v>
      </c>
      <c r="C319" t="s">
        <v>318</v>
      </c>
    </row>
    <row r="320" spans="1:3" ht="12.75">
      <c r="A320" t="s">
        <v>593</v>
      </c>
      <c r="B320" t="s">
        <v>336</v>
      </c>
      <c r="C320" t="s">
        <v>319</v>
      </c>
    </row>
    <row r="321" spans="1:3" ht="12.75">
      <c r="A321" t="s">
        <v>593</v>
      </c>
      <c r="B321" t="s">
        <v>336</v>
      </c>
      <c r="C321" t="s">
        <v>320</v>
      </c>
    </row>
    <row r="322" spans="1:3" ht="12.75">
      <c r="A322" t="s">
        <v>593</v>
      </c>
      <c r="B322" t="s">
        <v>336</v>
      </c>
      <c r="C322" t="s">
        <v>321</v>
      </c>
    </row>
    <row r="323" spans="1:3" ht="12.75">
      <c r="A323" t="s">
        <v>593</v>
      </c>
      <c r="B323" t="s">
        <v>336</v>
      </c>
      <c r="C323" t="s">
        <v>322</v>
      </c>
    </row>
    <row r="324" spans="1:3" ht="12.75">
      <c r="A324" t="s">
        <v>593</v>
      </c>
      <c r="B324" t="s">
        <v>336</v>
      </c>
      <c r="C324" t="s">
        <v>323</v>
      </c>
    </row>
    <row r="325" spans="1:3" ht="12.75">
      <c r="A325" t="s">
        <v>593</v>
      </c>
      <c r="B325" t="s">
        <v>336</v>
      </c>
      <c r="C325" t="s">
        <v>324</v>
      </c>
    </row>
    <row r="326" spans="1:3" ht="12.75">
      <c r="A326" t="s">
        <v>593</v>
      </c>
      <c r="B326" t="s">
        <v>336</v>
      </c>
      <c r="C326" t="s">
        <v>325</v>
      </c>
    </row>
    <row r="327" spans="1:3" ht="12.75">
      <c r="A327" t="s">
        <v>347</v>
      </c>
      <c r="B327" t="s">
        <v>335</v>
      </c>
      <c r="C327" t="s">
        <v>317</v>
      </c>
    </row>
    <row r="328" spans="1:3" ht="12.75">
      <c r="A328" t="s">
        <v>347</v>
      </c>
      <c r="B328" t="s">
        <v>335</v>
      </c>
      <c r="C328" t="s">
        <v>318</v>
      </c>
    </row>
    <row r="329" spans="1:8" ht="12.75">
      <c r="A329" t="s">
        <v>347</v>
      </c>
      <c r="B329" t="s">
        <v>335</v>
      </c>
      <c r="C329" t="s">
        <v>319</v>
      </c>
      <c r="D329" s="159">
        <v>18451000</v>
      </c>
      <c r="E329" s="159">
        <v>18759000</v>
      </c>
      <c r="F329" s="159">
        <v>18905000</v>
      </c>
      <c r="G329" s="159">
        <v>19070000</v>
      </c>
      <c r="H329" s="159">
        <v>19300000</v>
      </c>
    </row>
    <row r="330" spans="1:8" ht="12.75">
      <c r="A330" t="s">
        <v>347</v>
      </c>
      <c r="B330" t="s">
        <v>335</v>
      </c>
      <c r="C330" t="s">
        <v>320</v>
      </c>
      <c r="D330" s="159">
        <v>20201000</v>
      </c>
      <c r="E330" s="159">
        <v>20541000</v>
      </c>
      <c r="F330" s="159">
        <v>20804000</v>
      </c>
      <c r="G330" s="159">
        <v>21087000</v>
      </c>
      <c r="H330" s="159">
        <v>21341000</v>
      </c>
    </row>
    <row r="331" spans="1:8" ht="12.75">
      <c r="A331" t="s">
        <v>347</v>
      </c>
      <c r="B331" t="s">
        <v>335</v>
      </c>
      <c r="C331" t="s">
        <v>321</v>
      </c>
      <c r="D331" s="159">
        <v>26194000</v>
      </c>
      <c r="E331" s="159">
        <v>26637000</v>
      </c>
      <c r="F331" s="159">
        <v>27030000</v>
      </c>
      <c r="G331" s="159">
        <v>27453000</v>
      </c>
      <c r="H331" s="159">
        <v>27782000</v>
      </c>
    </row>
    <row r="332" spans="1:8" ht="12.75">
      <c r="A332" t="s">
        <v>347</v>
      </c>
      <c r="B332" t="s">
        <v>335</v>
      </c>
      <c r="C332" t="s">
        <v>322</v>
      </c>
      <c r="D332" s="159">
        <v>8659000</v>
      </c>
      <c r="E332" s="159">
        <v>8804000</v>
      </c>
      <c r="F332" s="159">
        <v>8877000</v>
      </c>
      <c r="G332" s="159">
        <v>8961000</v>
      </c>
      <c r="H332" s="159">
        <v>9069000</v>
      </c>
    </row>
    <row r="333" spans="1:8" ht="12.75">
      <c r="A333" t="s">
        <v>347</v>
      </c>
      <c r="B333" t="s">
        <v>335</v>
      </c>
      <c r="C333" t="s">
        <v>323</v>
      </c>
      <c r="D333" s="159">
        <v>696000</v>
      </c>
      <c r="E333" s="159">
        <v>700000</v>
      </c>
      <c r="F333" s="159">
        <v>699000</v>
      </c>
      <c r="G333" s="159">
        <v>699000</v>
      </c>
      <c r="H333" s="159">
        <v>707000</v>
      </c>
    </row>
    <row r="334" spans="1:8" ht="12.75">
      <c r="A334" t="s">
        <v>347</v>
      </c>
      <c r="B334" t="s">
        <v>335</v>
      </c>
      <c r="C334" t="s">
        <v>324</v>
      </c>
      <c r="D334" s="159">
        <v>3774000</v>
      </c>
      <c r="E334" s="159">
        <v>3838000</v>
      </c>
      <c r="F334" s="159">
        <v>3844000</v>
      </c>
      <c r="G334" s="159">
        <v>3855000</v>
      </c>
      <c r="H334" s="159">
        <v>3900000</v>
      </c>
    </row>
    <row r="335" spans="1:8" ht="12.75">
      <c r="A335" t="s">
        <v>347</v>
      </c>
      <c r="B335" t="s">
        <v>335</v>
      </c>
      <c r="C335" t="s">
        <v>325</v>
      </c>
      <c r="D335" s="159">
        <v>16464000</v>
      </c>
      <c r="E335" s="159">
        <v>16740000</v>
      </c>
      <c r="F335" s="159">
        <v>16895000</v>
      </c>
      <c r="G335" s="159">
        <v>17071000</v>
      </c>
      <c r="H335" s="159">
        <v>17277000</v>
      </c>
    </row>
    <row r="336" spans="1:3" ht="12.75">
      <c r="A336" t="s">
        <v>347</v>
      </c>
      <c r="B336" t="s">
        <v>336</v>
      </c>
      <c r="C336" t="s">
        <v>317</v>
      </c>
    </row>
    <row r="337" spans="1:3" ht="12.75">
      <c r="A337" t="s">
        <v>347</v>
      </c>
      <c r="B337" t="s">
        <v>336</v>
      </c>
      <c r="C337" t="s">
        <v>318</v>
      </c>
    </row>
    <row r="338" spans="1:3" ht="12.75">
      <c r="A338" t="s">
        <v>347</v>
      </c>
      <c r="B338" t="s">
        <v>336</v>
      </c>
      <c r="C338" t="s">
        <v>319</v>
      </c>
    </row>
    <row r="339" spans="1:3" ht="12.75">
      <c r="A339" t="s">
        <v>347</v>
      </c>
      <c r="B339" t="s">
        <v>336</v>
      </c>
      <c r="C339" t="s">
        <v>320</v>
      </c>
    </row>
    <row r="340" spans="1:3" ht="12.75">
      <c r="A340" t="s">
        <v>347</v>
      </c>
      <c r="B340" t="s">
        <v>336</v>
      </c>
      <c r="C340" t="s">
        <v>321</v>
      </c>
    </row>
    <row r="341" spans="1:3" ht="12.75">
      <c r="A341" t="s">
        <v>347</v>
      </c>
      <c r="B341" t="s">
        <v>336</v>
      </c>
      <c r="C341" t="s">
        <v>322</v>
      </c>
    </row>
    <row r="342" spans="1:3" ht="12.75">
      <c r="A342" t="s">
        <v>347</v>
      </c>
      <c r="B342" t="s">
        <v>336</v>
      </c>
      <c r="C342" t="s">
        <v>323</v>
      </c>
    </row>
    <row r="343" spans="1:3" ht="12.75">
      <c r="A343" t="s">
        <v>347</v>
      </c>
      <c r="B343" t="s">
        <v>336</v>
      </c>
      <c r="C343" t="s">
        <v>324</v>
      </c>
    </row>
    <row r="344" spans="1:3" ht="12.75">
      <c r="A344" t="s">
        <v>347</v>
      </c>
      <c r="B344" t="s">
        <v>336</v>
      </c>
      <c r="C344" t="s">
        <v>325</v>
      </c>
    </row>
    <row r="345" spans="1:3" ht="12.75">
      <c r="A345" t="s">
        <v>348</v>
      </c>
      <c r="B345" t="s">
        <v>335</v>
      </c>
      <c r="C345" t="s">
        <v>317</v>
      </c>
    </row>
    <row r="346" spans="1:3" ht="12.75">
      <c r="A346" t="s">
        <v>348</v>
      </c>
      <c r="B346" t="s">
        <v>335</v>
      </c>
      <c r="C346" t="s">
        <v>318</v>
      </c>
    </row>
    <row r="347" spans="1:3" ht="12.75">
      <c r="A347" t="s">
        <v>348</v>
      </c>
      <c r="B347" t="s">
        <v>335</v>
      </c>
      <c r="C347" t="s">
        <v>319</v>
      </c>
    </row>
    <row r="348" spans="1:3" ht="12.75">
      <c r="A348" t="s">
        <v>348</v>
      </c>
      <c r="B348" t="s">
        <v>335</v>
      </c>
      <c r="C348" t="s">
        <v>320</v>
      </c>
    </row>
    <row r="349" spans="1:3" ht="12.75">
      <c r="A349" t="s">
        <v>348</v>
      </c>
      <c r="B349" t="s">
        <v>335</v>
      </c>
      <c r="C349" t="s">
        <v>321</v>
      </c>
    </row>
    <row r="350" spans="1:3" ht="12.75">
      <c r="A350" t="s">
        <v>348</v>
      </c>
      <c r="B350" t="s">
        <v>335</v>
      </c>
      <c r="C350" t="s">
        <v>322</v>
      </c>
    </row>
    <row r="351" spans="1:3" ht="12.75">
      <c r="A351" t="s">
        <v>348</v>
      </c>
      <c r="B351" t="s">
        <v>335</v>
      </c>
      <c r="C351" t="s">
        <v>323</v>
      </c>
    </row>
    <row r="352" spans="1:3" ht="12.75">
      <c r="A352" t="s">
        <v>348</v>
      </c>
      <c r="B352" t="s">
        <v>335</v>
      </c>
      <c r="C352" t="s">
        <v>324</v>
      </c>
    </row>
    <row r="353" spans="1:3" ht="12.75">
      <c r="A353" t="s">
        <v>348</v>
      </c>
      <c r="B353" t="s">
        <v>335</v>
      </c>
      <c r="C353" t="s">
        <v>325</v>
      </c>
    </row>
    <row r="354" spans="1:3" ht="12.75">
      <c r="A354" t="s">
        <v>348</v>
      </c>
      <c r="B354" t="s">
        <v>336</v>
      </c>
      <c r="C354" t="s">
        <v>317</v>
      </c>
    </row>
    <row r="355" spans="1:3" ht="12.75">
      <c r="A355" t="s">
        <v>348</v>
      </c>
      <c r="B355" t="s">
        <v>336</v>
      </c>
      <c r="C355" t="s">
        <v>318</v>
      </c>
    </row>
    <row r="356" spans="1:3" ht="12.75">
      <c r="A356" t="s">
        <v>348</v>
      </c>
      <c r="B356" t="s">
        <v>336</v>
      </c>
      <c r="C356" t="s">
        <v>319</v>
      </c>
    </row>
    <row r="357" spans="1:3" ht="12.75">
      <c r="A357" t="s">
        <v>348</v>
      </c>
      <c r="B357" t="s">
        <v>336</v>
      </c>
      <c r="C357" t="s">
        <v>320</v>
      </c>
    </row>
    <row r="358" spans="1:3" ht="12.75">
      <c r="A358" t="s">
        <v>348</v>
      </c>
      <c r="B358" t="s">
        <v>336</v>
      </c>
      <c r="C358" t="s">
        <v>321</v>
      </c>
    </row>
    <row r="359" spans="1:3" ht="12.75">
      <c r="A359" t="s">
        <v>348</v>
      </c>
      <c r="B359" t="s">
        <v>336</v>
      </c>
      <c r="C359" t="s">
        <v>322</v>
      </c>
    </row>
    <row r="360" spans="1:3" ht="12.75">
      <c r="A360" t="s">
        <v>348</v>
      </c>
      <c r="B360" t="s">
        <v>336</v>
      </c>
      <c r="C360" t="s">
        <v>323</v>
      </c>
    </row>
    <row r="361" spans="1:3" ht="12.75">
      <c r="A361" t="s">
        <v>348</v>
      </c>
      <c r="B361" t="s">
        <v>336</v>
      </c>
      <c r="C361" t="s">
        <v>324</v>
      </c>
    </row>
    <row r="362" spans="1:3" ht="12.75">
      <c r="A362" t="s">
        <v>348</v>
      </c>
      <c r="B362" t="s">
        <v>336</v>
      </c>
      <c r="C362" t="s">
        <v>325</v>
      </c>
    </row>
    <row r="363" spans="1:3" ht="12.75">
      <c r="A363" t="s">
        <v>594</v>
      </c>
      <c r="B363" t="s">
        <v>335</v>
      </c>
      <c r="C363" t="s">
        <v>317</v>
      </c>
    </row>
    <row r="364" spans="1:3" ht="12.75">
      <c r="A364" t="s">
        <v>594</v>
      </c>
      <c r="B364" t="s">
        <v>335</v>
      </c>
      <c r="C364" t="s">
        <v>318</v>
      </c>
    </row>
    <row r="365" spans="1:3" ht="12.75">
      <c r="A365" t="s">
        <v>594</v>
      </c>
      <c r="B365" t="s">
        <v>335</v>
      </c>
      <c r="C365" t="s">
        <v>319</v>
      </c>
    </row>
    <row r="366" spans="1:3" ht="12.75">
      <c r="A366" t="s">
        <v>594</v>
      </c>
      <c r="B366" t="s">
        <v>335</v>
      </c>
      <c r="C366" t="s">
        <v>320</v>
      </c>
    </row>
    <row r="367" spans="1:3" ht="12.75">
      <c r="A367" t="s">
        <v>594</v>
      </c>
      <c r="B367" t="s">
        <v>335</v>
      </c>
      <c r="C367" t="s">
        <v>321</v>
      </c>
    </row>
    <row r="368" spans="1:3" ht="12.75">
      <c r="A368" t="s">
        <v>594</v>
      </c>
      <c r="B368" t="s">
        <v>335</v>
      </c>
      <c r="C368" t="s">
        <v>322</v>
      </c>
    </row>
    <row r="369" spans="1:3" ht="12.75">
      <c r="A369" t="s">
        <v>594</v>
      </c>
      <c r="B369" t="s">
        <v>335</v>
      </c>
      <c r="C369" t="s">
        <v>323</v>
      </c>
    </row>
    <row r="370" spans="1:3" ht="12.75">
      <c r="A370" t="s">
        <v>594</v>
      </c>
      <c r="B370" t="s">
        <v>335</v>
      </c>
      <c r="C370" t="s">
        <v>324</v>
      </c>
    </row>
    <row r="371" spans="1:3" ht="12.75">
      <c r="A371" t="s">
        <v>594</v>
      </c>
      <c r="B371" t="s">
        <v>335</v>
      </c>
      <c r="C371" t="s">
        <v>325</v>
      </c>
    </row>
    <row r="372" spans="1:3" ht="12.75">
      <c r="A372" t="s">
        <v>594</v>
      </c>
      <c r="B372" t="s">
        <v>336</v>
      </c>
      <c r="C372" t="s">
        <v>317</v>
      </c>
    </row>
    <row r="373" spans="1:3" ht="12.75">
      <c r="A373" t="s">
        <v>594</v>
      </c>
      <c r="B373" t="s">
        <v>336</v>
      </c>
      <c r="C373" t="s">
        <v>318</v>
      </c>
    </row>
    <row r="374" spans="1:3" ht="12.75">
      <c r="A374" t="s">
        <v>594</v>
      </c>
      <c r="B374" t="s">
        <v>336</v>
      </c>
      <c r="C374" t="s">
        <v>319</v>
      </c>
    </row>
    <row r="375" spans="1:3" ht="12.75">
      <c r="A375" t="s">
        <v>594</v>
      </c>
      <c r="B375" t="s">
        <v>336</v>
      </c>
      <c r="C375" t="s">
        <v>320</v>
      </c>
    </row>
    <row r="376" spans="1:3" ht="12.75">
      <c r="A376" t="s">
        <v>594</v>
      </c>
      <c r="B376" t="s">
        <v>336</v>
      </c>
      <c r="C376" t="s">
        <v>321</v>
      </c>
    </row>
    <row r="377" spans="1:3" ht="12.75">
      <c r="A377" t="s">
        <v>594</v>
      </c>
      <c r="B377" t="s">
        <v>336</v>
      </c>
      <c r="C377" t="s">
        <v>322</v>
      </c>
    </row>
    <row r="378" spans="1:3" ht="12.75">
      <c r="A378" t="s">
        <v>594</v>
      </c>
      <c r="B378" t="s">
        <v>336</v>
      </c>
      <c r="C378" t="s">
        <v>323</v>
      </c>
    </row>
    <row r="379" spans="1:3" ht="12.75">
      <c r="A379" t="s">
        <v>594</v>
      </c>
      <c r="B379" t="s">
        <v>336</v>
      </c>
      <c r="C379" t="s">
        <v>324</v>
      </c>
    </row>
    <row r="380" spans="1:3" ht="12.75">
      <c r="A380" t="s">
        <v>594</v>
      </c>
      <c r="B380" t="s">
        <v>336</v>
      </c>
      <c r="C380" t="s">
        <v>325</v>
      </c>
    </row>
    <row r="381" spans="1:3" ht="12.75">
      <c r="A381" t="s">
        <v>595</v>
      </c>
      <c r="B381" t="s">
        <v>335</v>
      </c>
      <c r="C381" t="s">
        <v>317</v>
      </c>
    </row>
    <row r="382" spans="1:3" ht="12.75">
      <c r="A382" t="s">
        <v>595</v>
      </c>
      <c r="B382" t="s">
        <v>335</v>
      </c>
      <c r="C382" t="s">
        <v>318</v>
      </c>
    </row>
    <row r="383" spans="1:3" ht="12.75">
      <c r="A383" t="s">
        <v>595</v>
      </c>
      <c r="B383" t="s">
        <v>335</v>
      </c>
      <c r="C383" t="s">
        <v>319</v>
      </c>
    </row>
    <row r="384" spans="1:3" ht="12.75">
      <c r="A384" t="s">
        <v>595</v>
      </c>
      <c r="B384" t="s">
        <v>335</v>
      </c>
      <c r="C384" t="s">
        <v>320</v>
      </c>
    </row>
    <row r="385" spans="1:3" ht="12.75">
      <c r="A385" t="s">
        <v>595</v>
      </c>
      <c r="B385" t="s">
        <v>335</v>
      </c>
      <c r="C385" t="s">
        <v>321</v>
      </c>
    </row>
    <row r="386" spans="1:3" ht="12.75">
      <c r="A386" t="s">
        <v>595</v>
      </c>
      <c r="B386" t="s">
        <v>335</v>
      </c>
      <c r="C386" t="s">
        <v>322</v>
      </c>
    </row>
    <row r="387" spans="1:3" ht="12.75">
      <c r="A387" t="s">
        <v>595</v>
      </c>
      <c r="B387" t="s">
        <v>335</v>
      </c>
      <c r="C387" t="s">
        <v>323</v>
      </c>
    </row>
    <row r="388" spans="1:3" ht="12.75">
      <c r="A388" t="s">
        <v>595</v>
      </c>
      <c r="B388" t="s">
        <v>335</v>
      </c>
      <c r="C388" t="s">
        <v>324</v>
      </c>
    </row>
    <row r="389" spans="1:3" ht="12.75">
      <c r="A389" t="s">
        <v>595</v>
      </c>
      <c r="B389" t="s">
        <v>335</v>
      </c>
      <c r="C389" t="s">
        <v>325</v>
      </c>
    </row>
    <row r="390" spans="1:3" ht="12.75">
      <c r="A390" t="s">
        <v>595</v>
      </c>
      <c r="B390" t="s">
        <v>336</v>
      </c>
      <c r="C390" t="s">
        <v>317</v>
      </c>
    </row>
    <row r="391" spans="1:3" ht="12.75">
      <c r="A391" t="s">
        <v>595</v>
      </c>
      <c r="B391" t="s">
        <v>336</v>
      </c>
      <c r="C391" t="s">
        <v>318</v>
      </c>
    </row>
    <row r="392" spans="1:3" ht="12.75">
      <c r="A392" t="s">
        <v>595</v>
      </c>
      <c r="B392" t="s">
        <v>336</v>
      </c>
      <c r="C392" t="s">
        <v>319</v>
      </c>
    </row>
    <row r="393" spans="1:3" ht="12.75">
      <c r="A393" t="s">
        <v>595</v>
      </c>
      <c r="B393" t="s">
        <v>336</v>
      </c>
      <c r="C393" t="s">
        <v>320</v>
      </c>
    </row>
    <row r="394" spans="1:3" ht="12.75">
      <c r="A394" t="s">
        <v>595</v>
      </c>
      <c r="B394" t="s">
        <v>336</v>
      </c>
      <c r="C394" t="s">
        <v>321</v>
      </c>
    </row>
    <row r="395" spans="1:3" ht="12.75">
      <c r="A395" t="s">
        <v>595</v>
      </c>
      <c r="B395" t="s">
        <v>336</v>
      </c>
      <c r="C395" t="s">
        <v>322</v>
      </c>
    </row>
    <row r="396" spans="1:3" ht="12.75">
      <c r="A396" t="s">
        <v>595</v>
      </c>
      <c r="B396" t="s">
        <v>336</v>
      </c>
      <c r="C396" t="s">
        <v>323</v>
      </c>
    </row>
    <row r="397" spans="1:3" ht="12.75">
      <c r="A397" t="s">
        <v>595</v>
      </c>
      <c r="B397" t="s">
        <v>336</v>
      </c>
      <c r="C397" t="s">
        <v>324</v>
      </c>
    </row>
    <row r="398" spans="1:3" ht="12.75">
      <c r="A398" t="s">
        <v>595</v>
      </c>
      <c r="B398" t="s">
        <v>336</v>
      </c>
      <c r="C398" t="s">
        <v>325</v>
      </c>
    </row>
    <row r="399" spans="1:3" ht="12.75">
      <c r="A399" t="s">
        <v>596</v>
      </c>
      <c r="B399" t="s">
        <v>335</v>
      </c>
      <c r="C399" t="s">
        <v>317</v>
      </c>
    </row>
    <row r="400" spans="1:3" ht="12.75">
      <c r="A400" t="s">
        <v>596</v>
      </c>
      <c r="B400" t="s">
        <v>335</v>
      </c>
      <c r="C400" t="s">
        <v>318</v>
      </c>
    </row>
    <row r="401" spans="1:3" ht="12.75">
      <c r="A401" t="s">
        <v>596</v>
      </c>
      <c r="B401" t="s">
        <v>335</v>
      </c>
      <c r="C401" t="s">
        <v>319</v>
      </c>
    </row>
    <row r="402" spans="1:3" ht="12.75">
      <c r="A402" t="s">
        <v>596</v>
      </c>
      <c r="B402" t="s">
        <v>335</v>
      </c>
      <c r="C402" t="s">
        <v>320</v>
      </c>
    </row>
    <row r="403" spans="1:3" ht="12.75">
      <c r="A403" t="s">
        <v>596</v>
      </c>
      <c r="B403" t="s">
        <v>335</v>
      </c>
      <c r="C403" t="s">
        <v>321</v>
      </c>
    </row>
    <row r="404" spans="1:3" ht="12.75">
      <c r="A404" t="s">
        <v>596</v>
      </c>
      <c r="B404" t="s">
        <v>335</v>
      </c>
      <c r="C404" t="s">
        <v>322</v>
      </c>
    </row>
    <row r="405" spans="1:3" ht="12.75">
      <c r="A405" t="s">
        <v>596</v>
      </c>
      <c r="B405" t="s">
        <v>335</v>
      </c>
      <c r="C405" t="s">
        <v>323</v>
      </c>
    </row>
    <row r="406" spans="1:3" ht="12.75">
      <c r="A406" t="s">
        <v>596</v>
      </c>
      <c r="B406" t="s">
        <v>335</v>
      </c>
      <c r="C406" t="s">
        <v>324</v>
      </c>
    </row>
    <row r="407" spans="1:3" ht="12.75">
      <c r="A407" t="s">
        <v>596</v>
      </c>
      <c r="B407" t="s">
        <v>335</v>
      </c>
      <c r="C407" t="s">
        <v>325</v>
      </c>
    </row>
    <row r="408" spans="1:3" ht="12.75">
      <c r="A408" t="s">
        <v>596</v>
      </c>
      <c r="B408" t="s">
        <v>336</v>
      </c>
      <c r="C408" t="s">
        <v>317</v>
      </c>
    </row>
    <row r="409" spans="1:3" ht="12.75">
      <c r="A409" t="s">
        <v>596</v>
      </c>
      <c r="B409" t="s">
        <v>336</v>
      </c>
      <c r="C409" t="s">
        <v>318</v>
      </c>
    </row>
    <row r="410" spans="1:3" ht="12.75">
      <c r="A410" t="s">
        <v>596</v>
      </c>
      <c r="B410" t="s">
        <v>336</v>
      </c>
      <c r="C410" t="s">
        <v>319</v>
      </c>
    </row>
    <row r="411" spans="1:3" ht="12.75">
      <c r="A411" t="s">
        <v>596</v>
      </c>
      <c r="B411" t="s">
        <v>336</v>
      </c>
      <c r="C411" t="s">
        <v>320</v>
      </c>
    </row>
    <row r="412" spans="1:3" ht="12.75">
      <c r="A412" t="s">
        <v>596</v>
      </c>
      <c r="B412" t="s">
        <v>336</v>
      </c>
      <c r="C412" t="s">
        <v>321</v>
      </c>
    </row>
    <row r="413" spans="1:3" ht="12.75">
      <c r="A413" t="s">
        <v>596</v>
      </c>
      <c r="B413" t="s">
        <v>336</v>
      </c>
      <c r="C413" t="s">
        <v>322</v>
      </c>
    </row>
    <row r="414" spans="1:3" ht="12.75">
      <c r="A414" t="s">
        <v>596</v>
      </c>
      <c r="B414" t="s">
        <v>336</v>
      </c>
      <c r="C414" t="s">
        <v>323</v>
      </c>
    </row>
    <row r="415" spans="1:3" ht="12.75">
      <c r="A415" t="s">
        <v>596</v>
      </c>
      <c r="B415" t="s">
        <v>336</v>
      </c>
      <c r="C415" t="s">
        <v>324</v>
      </c>
    </row>
    <row r="416" spans="1:3" ht="12.75">
      <c r="A416" t="s">
        <v>596</v>
      </c>
      <c r="B416" t="s">
        <v>336</v>
      </c>
      <c r="C416" t="s">
        <v>325</v>
      </c>
    </row>
    <row r="417" spans="1:3" ht="12.75">
      <c r="A417" t="s">
        <v>597</v>
      </c>
      <c r="B417" t="s">
        <v>335</v>
      </c>
      <c r="C417" t="s">
        <v>317</v>
      </c>
    </row>
    <row r="418" spans="1:3" ht="12.75">
      <c r="A418" t="s">
        <v>597</v>
      </c>
      <c r="B418" t="s">
        <v>335</v>
      </c>
      <c r="C418" t="s">
        <v>318</v>
      </c>
    </row>
    <row r="419" spans="1:3" ht="12.75">
      <c r="A419" t="s">
        <v>597</v>
      </c>
      <c r="B419" t="s">
        <v>335</v>
      </c>
      <c r="C419" t="s">
        <v>319</v>
      </c>
    </row>
    <row r="420" spans="1:3" ht="12.75">
      <c r="A420" t="s">
        <v>597</v>
      </c>
      <c r="B420" t="s">
        <v>335</v>
      </c>
      <c r="C420" t="s">
        <v>320</v>
      </c>
    </row>
    <row r="421" spans="1:3" ht="12.75">
      <c r="A421" t="s">
        <v>597</v>
      </c>
      <c r="B421" t="s">
        <v>335</v>
      </c>
      <c r="C421" t="s">
        <v>321</v>
      </c>
    </row>
    <row r="422" spans="1:3" ht="12.75">
      <c r="A422" t="s">
        <v>597</v>
      </c>
      <c r="B422" t="s">
        <v>335</v>
      </c>
      <c r="C422" t="s">
        <v>322</v>
      </c>
    </row>
    <row r="423" spans="1:3" ht="12.75">
      <c r="A423" t="s">
        <v>597</v>
      </c>
      <c r="B423" t="s">
        <v>335</v>
      </c>
      <c r="C423" t="s">
        <v>323</v>
      </c>
    </row>
    <row r="424" spans="1:3" ht="12.75">
      <c r="A424" t="s">
        <v>597</v>
      </c>
      <c r="B424" t="s">
        <v>335</v>
      </c>
      <c r="C424" t="s">
        <v>324</v>
      </c>
    </row>
    <row r="425" spans="1:3" ht="12.75">
      <c r="A425" t="s">
        <v>597</v>
      </c>
      <c r="B425" t="s">
        <v>335</v>
      </c>
      <c r="C425" t="s">
        <v>325</v>
      </c>
    </row>
    <row r="426" spans="1:3" ht="12.75">
      <c r="A426" t="s">
        <v>597</v>
      </c>
      <c r="B426" t="s">
        <v>336</v>
      </c>
      <c r="C426" t="s">
        <v>317</v>
      </c>
    </row>
    <row r="427" spans="1:3" ht="12.75">
      <c r="A427" t="s">
        <v>597</v>
      </c>
      <c r="B427" t="s">
        <v>336</v>
      </c>
      <c r="C427" t="s">
        <v>318</v>
      </c>
    </row>
    <row r="428" spans="1:3" ht="12.75">
      <c r="A428" t="s">
        <v>597</v>
      </c>
      <c r="B428" t="s">
        <v>336</v>
      </c>
      <c r="C428" t="s">
        <v>319</v>
      </c>
    </row>
    <row r="429" spans="1:3" ht="12.75">
      <c r="A429" t="s">
        <v>597</v>
      </c>
      <c r="B429" t="s">
        <v>336</v>
      </c>
      <c r="C429" t="s">
        <v>320</v>
      </c>
    </row>
    <row r="430" spans="1:3" ht="12.75">
      <c r="A430" t="s">
        <v>597</v>
      </c>
      <c r="B430" t="s">
        <v>336</v>
      </c>
      <c r="C430" t="s">
        <v>321</v>
      </c>
    </row>
    <row r="431" spans="1:3" ht="12.75">
      <c r="A431" t="s">
        <v>597</v>
      </c>
      <c r="B431" t="s">
        <v>336</v>
      </c>
      <c r="C431" t="s">
        <v>322</v>
      </c>
    </row>
    <row r="432" spans="1:3" ht="12.75">
      <c r="A432" t="s">
        <v>597</v>
      </c>
      <c r="B432" t="s">
        <v>336</v>
      </c>
      <c r="C432" t="s">
        <v>323</v>
      </c>
    </row>
    <row r="433" spans="1:3" ht="12.75">
      <c r="A433" t="s">
        <v>597</v>
      </c>
      <c r="B433" t="s">
        <v>336</v>
      </c>
      <c r="C433" t="s">
        <v>324</v>
      </c>
    </row>
    <row r="434" spans="1:3" ht="12.75">
      <c r="A434" t="s">
        <v>597</v>
      </c>
      <c r="B434" t="s">
        <v>336</v>
      </c>
      <c r="C434" t="s">
        <v>325</v>
      </c>
    </row>
    <row r="435" spans="1:3" ht="12.75">
      <c r="A435" t="s">
        <v>598</v>
      </c>
      <c r="B435" t="s">
        <v>335</v>
      </c>
      <c r="C435" t="s">
        <v>317</v>
      </c>
    </row>
    <row r="436" spans="1:3" ht="12.75">
      <c r="A436" t="s">
        <v>598</v>
      </c>
      <c r="B436" t="s">
        <v>335</v>
      </c>
      <c r="C436" t="s">
        <v>318</v>
      </c>
    </row>
    <row r="437" spans="1:3" ht="12.75">
      <c r="A437" t="s">
        <v>598</v>
      </c>
      <c r="B437" t="s">
        <v>335</v>
      </c>
      <c r="C437" t="s">
        <v>319</v>
      </c>
    </row>
    <row r="438" spans="1:3" ht="12.75">
      <c r="A438" t="s">
        <v>598</v>
      </c>
      <c r="B438" t="s">
        <v>335</v>
      </c>
      <c r="C438" t="s">
        <v>320</v>
      </c>
    </row>
    <row r="439" spans="1:3" ht="12.75">
      <c r="A439" t="s">
        <v>598</v>
      </c>
      <c r="B439" t="s">
        <v>335</v>
      </c>
      <c r="C439" t="s">
        <v>321</v>
      </c>
    </row>
    <row r="440" spans="1:3" ht="12.75">
      <c r="A440" t="s">
        <v>598</v>
      </c>
      <c r="B440" t="s">
        <v>335</v>
      </c>
      <c r="C440" t="s">
        <v>322</v>
      </c>
    </row>
    <row r="441" spans="1:3" ht="12.75">
      <c r="A441" t="s">
        <v>598</v>
      </c>
      <c r="B441" t="s">
        <v>335</v>
      </c>
      <c r="C441" t="s">
        <v>323</v>
      </c>
    </row>
    <row r="442" spans="1:3" ht="12.75">
      <c r="A442" t="s">
        <v>598</v>
      </c>
      <c r="B442" t="s">
        <v>335</v>
      </c>
      <c r="C442" t="s">
        <v>324</v>
      </c>
    </row>
    <row r="443" spans="1:3" ht="12.75">
      <c r="A443" t="s">
        <v>598</v>
      </c>
      <c r="B443" t="s">
        <v>335</v>
      </c>
      <c r="C443" t="s">
        <v>325</v>
      </c>
    </row>
    <row r="444" spans="1:3" ht="12.75">
      <c r="A444" t="s">
        <v>598</v>
      </c>
      <c r="B444" t="s">
        <v>336</v>
      </c>
      <c r="C444" t="s">
        <v>317</v>
      </c>
    </row>
    <row r="445" spans="1:3" ht="12.75">
      <c r="A445" t="s">
        <v>598</v>
      </c>
      <c r="B445" t="s">
        <v>336</v>
      </c>
      <c r="C445" t="s">
        <v>318</v>
      </c>
    </row>
    <row r="446" spans="1:3" ht="12.75">
      <c r="A446" t="s">
        <v>598</v>
      </c>
      <c r="B446" t="s">
        <v>336</v>
      </c>
      <c r="C446" t="s">
        <v>319</v>
      </c>
    </row>
    <row r="447" spans="1:3" ht="12.75">
      <c r="A447" t="s">
        <v>598</v>
      </c>
      <c r="B447" t="s">
        <v>336</v>
      </c>
      <c r="C447" t="s">
        <v>320</v>
      </c>
    </row>
    <row r="448" spans="1:3" ht="12.75">
      <c r="A448" t="s">
        <v>598</v>
      </c>
      <c r="B448" t="s">
        <v>336</v>
      </c>
      <c r="C448" t="s">
        <v>321</v>
      </c>
    </row>
    <row r="449" spans="1:3" ht="12.75">
      <c r="A449" t="s">
        <v>598</v>
      </c>
      <c r="B449" t="s">
        <v>336</v>
      </c>
      <c r="C449" t="s">
        <v>322</v>
      </c>
    </row>
    <row r="450" spans="1:3" ht="12.75">
      <c r="A450" t="s">
        <v>598</v>
      </c>
      <c r="B450" t="s">
        <v>336</v>
      </c>
      <c r="C450" t="s">
        <v>323</v>
      </c>
    </row>
    <row r="451" spans="1:3" ht="12.75">
      <c r="A451" t="s">
        <v>598</v>
      </c>
      <c r="B451" t="s">
        <v>336</v>
      </c>
      <c r="C451" t="s">
        <v>324</v>
      </c>
    </row>
    <row r="452" spans="1:3" ht="12.75">
      <c r="A452" t="s">
        <v>598</v>
      </c>
      <c r="B452" t="s">
        <v>336</v>
      </c>
      <c r="C452" t="s">
        <v>325</v>
      </c>
    </row>
    <row r="453" spans="1:3" ht="12.75">
      <c r="A453" t="s">
        <v>350</v>
      </c>
      <c r="B453" t="s">
        <v>335</v>
      </c>
      <c r="C453" t="s">
        <v>317</v>
      </c>
    </row>
    <row r="454" spans="1:3" ht="12.75">
      <c r="A454" t="s">
        <v>350</v>
      </c>
      <c r="B454" t="s">
        <v>335</v>
      </c>
      <c r="C454" t="s">
        <v>318</v>
      </c>
    </row>
    <row r="455" spans="1:3" ht="12.75">
      <c r="A455" t="s">
        <v>350</v>
      </c>
      <c r="B455" t="s">
        <v>335</v>
      </c>
      <c r="C455" t="s">
        <v>319</v>
      </c>
    </row>
    <row r="456" spans="1:3" ht="12.75">
      <c r="A456" t="s">
        <v>350</v>
      </c>
      <c r="B456" t="s">
        <v>335</v>
      </c>
      <c r="C456" t="s">
        <v>320</v>
      </c>
    </row>
    <row r="457" spans="1:3" ht="12.75">
      <c r="A457" t="s">
        <v>350</v>
      </c>
      <c r="B457" t="s">
        <v>335</v>
      </c>
      <c r="C457" t="s">
        <v>321</v>
      </c>
    </row>
    <row r="458" spans="1:3" ht="12.75">
      <c r="A458" t="s">
        <v>350</v>
      </c>
      <c r="B458" t="s">
        <v>335</v>
      </c>
      <c r="C458" t="s">
        <v>322</v>
      </c>
    </row>
    <row r="459" spans="1:3" ht="12.75">
      <c r="A459" t="s">
        <v>350</v>
      </c>
      <c r="B459" t="s">
        <v>335</v>
      </c>
      <c r="C459" t="s">
        <v>323</v>
      </c>
    </row>
    <row r="460" spans="1:3" ht="12.75">
      <c r="A460" t="s">
        <v>350</v>
      </c>
      <c r="B460" t="s">
        <v>335</v>
      </c>
      <c r="C460" t="s">
        <v>324</v>
      </c>
    </row>
    <row r="461" spans="1:3" ht="12.75">
      <c r="A461" t="s">
        <v>350</v>
      </c>
      <c r="B461" t="s">
        <v>335</v>
      </c>
      <c r="C461" t="s">
        <v>325</v>
      </c>
    </row>
    <row r="462" spans="1:3" ht="12.75">
      <c r="A462" t="s">
        <v>350</v>
      </c>
      <c r="B462" t="s">
        <v>336</v>
      </c>
      <c r="C462" t="s">
        <v>317</v>
      </c>
    </row>
    <row r="463" spans="1:8" ht="12.75">
      <c r="A463" t="s">
        <v>350</v>
      </c>
      <c r="B463" t="s">
        <v>336</v>
      </c>
      <c r="C463" t="s">
        <v>318</v>
      </c>
      <c r="D463" s="159">
        <v>4488000</v>
      </c>
      <c r="E463" s="159">
        <v>5901000</v>
      </c>
      <c r="F463" s="159">
        <v>3067000</v>
      </c>
      <c r="G463" s="159">
        <v>3039000</v>
      </c>
      <c r="H463" s="159">
        <v>3105000</v>
      </c>
    </row>
    <row r="464" spans="1:8" ht="12.75">
      <c r="A464" t="s">
        <v>350</v>
      </c>
      <c r="B464" t="s">
        <v>336</v>
      </c>
      <c r="C464" t="s">
        <v>319</v>
      </c>
      <c r="D464" s="159">
        <v>66906000</v>
      </c>
      <c r="E464" s="159">
        <v>88082000</v>
      </c>
      <c r="F464" s="159">
        <v>45521000</v>
      </c>
      <c r="G464" s="159">
        <v>45091000</v>
      </c>
      <c r="H464" s="159">
        <v>46084000</v>
      </c>
    </row>
    <row r="465" spans="1:8" ht="12.75">
      <c r="A465" t="s">
        <v>350</v>
      </c>
      <c r="B465" t="s">
        <v>336</v>
      </c>
      <c r="C465" t="s">
        <v>320</v>
      </c>
      <c r="D465" s="159">
        <v>6559000</v>
      </c>
      <c r="E465" s="159">
        <v>7455000</v>
      </c>
      <c r="F465" s="159">
        <v>1466000</v>
      </c>
      <c r="G465" s="159">
        <v>1174000</v>
      </c>
      <c r="H465" s="159">
        <v>1199000</v>
      </c>
    </row>
    <row r="466" spans="1:8" ht="12.75">
      <c r="A466" t="s">
        <v>350</v>
      </c>
      <c r="B466" t="s">
        <v>336</v>
      </c>
      <c r="C466" t="s">
        <v>321</v>
      </c>
      <c r="D466" s="159">
        <v>36108000</v>
      </c>
      <c r="E466" s="159">
        <v>47593000</v>
      </c>
      <c r="F466" s="159">
        <v>24451000</v>
      </c>
      <c r="G466" s="159">
        <v>24221000</v>
      </c>
      <c r="H466" s="159">
        <v>24755000</v>
      </c>
    </row>
    <row r="467" spans="1:8" ht="12.75">
      <c r="A467" t="s">
        <v>350</v>
      </c>
      <c r="B467" t="s">
        <v>336</v>
      </c>
      <c r="C467" t="s">
        <v>322</v>
      </c>
      <c r="D467" s="159">
        <v>15217000</v>
      </c>
      <c r="E467" s="159">
        <v>20046000</v>
      </c>
      <c r="F467" s="159">
        <v>10327000</v>
      </c>
      <c r="G467" s="159">
        <v>10230000</v>
      </c>
      <c r="H467" s="159">
        <v>10456000</v>
      </c>
    </row>
    <row r="468" spans="1:8" ht="12.75">
      <c r="A468" t="s">
        <v>350</v>
      </c>
      <c r="B468" t="s">
        <v>336</v>
      </c>
      <c r="C468" t="s">
        <v>323</v>
      </c>
      <c r="D468" s="159">
        <v>4112000</v>
      </c>
      <c r="E468" s="159">
        <v>5380000</v>
      </c>
      <c r="F468" s="159">
        <v>2866000</v>
      </c>
      <c r="G468" s="159">
        <v>2838000</v>
      </c>
      <c r="H468" s="159">
        <v>2900000</v>
      </c>
    </row>
    <row r="469" spans="1:8" ht="12.75">
      <c r="A469" t="s">
        <v>350</v>
      </c>
      <c r="B469" t="s">
        <v>336</v>
      </c>
      <c r="C469" t="s">
        <v>324</v>
      </c>
      <c r="D469" s="159">
        <v>52677000</v>
      </c>
      <c r="E469" s="159">
        <v>69296000</v>
      </c>
      <c r="F469" s="159">
        <v>35936000</v>
      </c>
      <c r="G469" s="159">
        <v>35597000</v>
      </c>
      <c r="H469" s="159">
        <v>36380000</v>
      </c>
    </row>
    <row r="470" spans="1:8" ht="12.75">
      <c r="A470" t="s">
        <v>350</v>
      </c>
      <c r="B470" t="s">
        <v>336</v>
      </c>
      <c r="C470" t="s">
        <v>325</v>
      </c>
      <c r="D470" s="159">
        <v>19518000</v>
      </c>
      <c r="E470" s="159">
        <v>25713000</v>
      </c>
      <c r="F470" s="159">
        <v>13243000</v>
      </c>
      <c r="G470" s="159">
        <v>13119000</v>
      </c>
      <c r="H470" s="159">
        <v>13407000</v>
      </c>
    </row>
    <row r="471" spans="1:3" ht="12.75">
      <c r="A471" t="s">
        <v>351</v>
      </c>
      <c r="B471" t="s">
        <v>335</v>
      </c>
      <c r="C471" t="s">
        <v>317</v>
      </c>
    </row>
    <row r="472" spans="1:3" ht="12.75">
      <c r="A472" t="s">
        <v>351</v>
      </c>
      <c r="B472" t="s">
        <v>335</v>
      </c>
      <c r="C472" t="s">
        <v>318</v>
      </c>
    </row>
    <row r="473" spans="1:4" ht="12.75">
      <c r="A473" t="s">
        <v>351</v>
      </c>
      <c r="B473" t="s">
        <v>335</v>
      </c>
      <c r="C473" t="s">
        <v>319</v>
      </c>
      <c r="D473" s="159">
        <v>110000</v>
      </c>
    </row>
    <row r="474" spans="1:4" ht="12.75">
      <c r="A474" t="s">
        <v>351</v>
      </c>
      <c r="B474" t="s">
        <v>335</v>
      </c>
      <c r="C474" t="s">
        <v>320</v>
      </c>
      <c r="D474" s="159">
        <v>12000</v>
      </c>
    </row>
    <row r="475" spans="1:4" ht="12.75">
      <c r="A475" t="s">
        <v>351</v>
      </c>
      <c r="B475" t="s">
        <v>335</v>
      </c>
      <c r="C475" t="s">
        <v>321</v>
      </c>
      <c r="D475" s="159">
        <v>55000</v>
      </c>
    </row>
    <row r="476" spans="1:4" ht="12.75">
      <c r="A476" t="s">
        <v>351</v>
      </c>
      <c r="B476" t="s">
        <v>335</v>
      </c>
      <c r="C476" t="s">
        <v>322</v>
      </c>
      <c r="D476" s="159">
        <v>70000</v>
      </c>
    </row>
    <row r="477" spans="1:3" ht="12.75">
      <c r="A477" t="s">
        <v>351</v>
      </c>
      <c r="B477" t="s">
        <v>335</v>
      </c>
      <c r="C477" t="s">
        <v>323</v>
      </c>
    </row>
    <row r="478" spans="1:4" ht="12.75">
      <c r="A478" t="s">
        <v>351</v>
      </c>
      <c r="B478" t="s">
        <v>335</v>
      </c>
      <c r="C478" t="s">
        <v>324</v>
      </c>
      <c r="D478" s="159">
        <v>70000</v>
      </c>
    </row>
    <row r="479" spans="1:4" ht="12.75">
      <c r="A479" t="s">
        <v>351</v>
      </c>
      <c r="B479" t="s">
        <v>335</v>
      </c>
      <c r="C479" t="s">
        <v>325</v>
      </c>
      <c r="D479" s="159">
        <v>13000</v>
      </c>
    </row>
    <row r="480" spans="1:3" ht="12.75">
      <c r="A480" t="s">
        <v>351</v>
      </c>
      <c r="B480" t="s">
        <v>336</v>
      </c>
      <c r="C480" t="s">
        <v>317</v>
      </c>
    </row>
    <row r="481" spans="1:8" ht="12.75">
      <c r="A481" t="s">
        <v>351</v>
      </c>
      <c r="B481" t="s">
        <v>336</v>
      </c>
      <c r="C481" t="s">
        <v>318</v>
      </c>
      <c r="E481" s="159">
        <v>87000</v>
      </c>
      <c r="F481" s="159">
        <v>69000</v>
      </c>
      <c r="G481" s="159">
        <v>73000</v>
      </c>
      <c r="H481" s="159">
        <v>73000</v>
      </c>
    </row>
    <row r="482" spans="1:8" ht="12.75">
      <c r="A482" t="s">
        <v>351</v>
      </c>
      <c r="B482" t="s">
        <v>336</v>
      </c>
      <c r="C482" t="s">
        <v>319</v>
      </c>
      <c r="D482" s="159">
        <v>1421000</v>
      </c>
      <c r="E482" s="159">
        <v>1104000</v>
      </c>
      <c r="F482" s="159">
        <v>876000</v>
      </c>
      <c r="G482" s="159">
        <v>927000</v>
      </c>
      <c r="H482" s="159">
        <v>927000</v>
      </c>
    </row>
    <row r="483" spans="1:8" ht="12.75">
      <c r="A483" t="s">
        <v>351</v>
      </c>
      <c r="B483" t="s">
        <v>336</v>
      </c>
      <c r="C483" t="s">
        <v>320</v>
      </c>
      <c r="D483" s="159">
        <v>8000</v>
      </c>
      <c r="E483" s="159">
        <v>131000</v>
      </c>
      <c r="F483" s="159">
        <v>104000</v>
      </c>
      <c r="G483" s="159">
        <v>110000</v>
      </c>
      <c r="H483" s="159">
        <v>110000</v>
      </c>
    </row>
    <row r="484" spans="1:8" ht="12.75">
      <c r="A484" t="s">
        <v>351</v>
      </c>
      <c r="B484" t="s">
        <v>336</v>
      </c>
      <c r="C484" t="s">
        <v>321</v>
      </c>
      <c r="D484" s="159">
        <v>971000</v>
      </c>
      <c r="E484" s="159">
        <v>698000</v>
      </c>
      <c r="F484" s="159">
        <v>553000</v>
      </c>
      <c r="G484" s="159">
        <v>585000</v>
      </c>
      <c r="H484" s="159">
        <v>585000</v>
      </c>
    </row>
    <row r="485" spans="1:8" ht="12.75">
      <c r="A485" t="s">
        <v>351</v>
      </c>
      <c r="B485" t="s">
        <v>336</v>
      </c>
      <c r="C485" t="s">
        <v>322</v>
      </c>
      <c r="D485" s="159">
        <v>1679000</v>
      </c>
      <c r="E485" s="159">
        <v>832000</v>
      </c>
      <c r="F485" s="159">
        <v>660000</v>
      </c>
      <c r="G485" s="159">
        <v>698000</v>
      </c>
      <c r="H485" s="159">
        <v>698000</v>
      </c>
    </row>
    <row r="486" spans="1:8" ht="12.75">
      <c r="A486" t="s">
        <v>351</v>
      </c>
      <c r="B486" t="s">
        <v>336</v>
      </c>
      <c r="C486" t="s">
        <v>323</v>
      </c>
      <c r="D486" s="159">
        <v>196000</v>
      </c>
      <c r="E486" s="159">
        <v>205000</v>
      </c>
      <c r="F486" s="159">
        <v>163000</v>
      </c>
      <c r="G486" s="159">
        <v>172000</v>
      </c>
      <c r="H486" s="159">
        <v>172000</v>
      </c>
    </row>
    <row r="487" spans="1:8" ht="12.75">
      <c r="A487" t="s">
        <v>351</v>
      </c>
      <c r="B487" t="s">
        <v>336</v>
      </c>
      <c r="C487" t="s">
        <v>324</v>
      </c>
      <c r="D487" s="159">
        <v>1138000</v>
      </c>
      <c r="E487" s="159">
        <v>873000</v>
      </c>
      <c r="F487" s="159">
        <v>692000</v>
      </c>
      <c r="G487" s="159">
        <v>732000</v>
      </c>
      <c r="H487" s="159">
        <v>732000</v>
      </c>
    </row>
    <row r="488" spans="1:8" ht="12.75">
      <c r="A488" t="s">
        <v>351</v>
      </c>
      <c r="B488" t="s">
        <v>336</v>
      </c>
      <c r="C488" t="s">
        <v>325</v>
      </c>
      <c r="D488" s="159">
        <v>222000</v>
      </c>
      <c r="E488" s="159">
        <v>420000</v>
      </c>
      <c r="F488" s="159">
        <v>333000</v>
      </c>
      <c r="G488" s="159">
        <v>353000</v>
      </c>
      <c r="H488" s="159">
        <v>353000</v>
      </c>
    </row>
    <row r="489" spans="1:3" ht="12.75">
      <c r="A489" t="s">
        <v>352</v>
      </c>
      <c r="B489" t="s">
        <v>335</v>
      </c>
      <c r="C489" t="s">
        <v>317</v>
      </c>
    </row>
    <row r="490" spans="1:3" ht="12.75">
      <c r="A490" t="s">
        <v>352</v>
      </c>
      <c r="B490" t="s">
        <v>335</v>
      </c>
      <c r="C490" t="s">
        <v>318</v>
      </c>
    </row>
    <row r="491" spans="1:6" ht="12.75">
      <c r="A491" t="s">
        <v>352</v>
      </c>
      <c r="B491" t="s">
        <v>335</v>
      </c>
      <c r="C491" t="s">
        <v>319</v>
      </c>
      <c r="D491" s="159">
        <v>100000</v>
      </c>
      <c r="E491" s="159">
        <v>300000</v>
      </c>
      <c r="F491" s="159">
        <v>353000</v>
      </c>
    </row>
    <row r="492" spans="1:7" ht="12.75">
      <c r="A492" t="s">
        <v>352</v>
      </c>
      <c r="B492" t="s">
        <v>335</v>
      </c>
      <c r="C492" t="s">
        <v>320</v>
      </c>
      <c r="D492" s="159">
        <v>4724000</v>
      </c>
      <c r="E492" s="159">
        <v>9743000</v>
      </c>
      <c r="F492" s="159">
        <v>8026000</v>
      </c>
      <c r="G492" s="159">
        <v>4076000</v>
      </c>
    </row>
    <row r="493" spans="1:4" ht="12.75">
      <c r="A493" t="s">
        <v>352</v>
      </c>
      <c r="B493" t="s">
        <v>335</v>
      </c>
      <c r="C493" t="s">
        <v>321</v>
      </c>
      <c r="D493" s="159">
        <v>116000</v>
      </c>
    </row>
    <row r="494" spans="1:7" ht="12.75">
      <c r="A494" t="s">
        <v>352</v>
      </c>
      <c r="B494" t="s">
        <v>335</v>
      </c>
      <c r="C494" t="s">
        <v>322</v>
      </c>
      <c r="D494" s="159">
        <v>102000</v>
      </c>
      <c r="E494" s="159">
        <v>285000</v>
      </c>
      <c r="F494" s="159">
        <v>110000</v>
      </c>
      <c r="G494" s="159">
        <v>77000</v>
      </c>
    </row>
    <row r="495" spans="1:6" ht="12.75">
      <c r="A495" t="s">
        <v>352</v>
      </c>
      <c r="B495" t="s">
        <v>335</v>
      </c>
      <c r="C495" t="s">
        <v>323</v>
      </c>
      <c r="D495" s="159">
        <v>499000</v>
      </c>
      <c r="E495" s="159">
        <v>2308000</v>
      </c>
      <c r="F495" s="159">
        <v>609000</v>
      </c>
    </row>
    <row r="496" spans="1:3" ht="12.75">
      <c r="A496" t="s">
        <v>352</v>
      </c>
      <c r="B496" t="s">
        <v>335</v>
      </c>
      <c r="C496" t="s">
        <v>324</v>
      </c>
    </row>
    <row r="497" spans="1:7" ht="12.75">
      <c r="A497" t="s">
        <v>352</v>
      </c>
      <c r="B497" t="s">
        <v>335</v>
      </c>
      <c r="C497" t="s">
        <v>325</v>
      </c>
      <c r="D497" s="159">
        <v>8254000</v>
      </c>
      <c r="E497" s="159">
        <v>21364000</v>
      </c>
      <c r="F497" s="159">
        <v>19902000</v>
      </c>
      <c r="G497" s="159">
        <v>11307000</v>
      </c>
    </row>
    <row r="498" spans="1:3" ht="12.75">
      <c r="A498" t="s">
        <v>352</v>
      </c>
      <c r="B498" t="s">
        <v>336</v>
      </c>
      <c r="C498" t="s">
        <v>317</v>
      </c>
    </row>
    <row r="499" spans="1:3" ht="12.75">
      <c r="A499" t="s">
        <v>352</v>
      </c>
      <c r="B499" t="s">
        <v>336</v>
      </c>
      <c r="C499" t="s">
        <v>318</v>
      </c>
    </row>
    <row r="500" spans="1:3" ht="12.75">
      <c r="A500" t="s">
        <v>352</v>
      </c>
      <c r="B500" t="s">
        <v>336</v>
      </c>
      <c r="C500" t="s">
        <v>319</v>
      </c>
    </row>
    <row r="501" spans="1:3" ht="12.75">
      <c r="A501" t="s">
        <v>352</v>
      </c>
      <c r="B501" t="s">
        <v>336</v>
      </c>
      <c r="C501" t="s">
        <v>320</v>
      </c>
    </row>
    <row r="502" spans="1:3" ht="12.75">
      <c r="A502" t="s">
        <v>352</v>
      </c>
      <c r="B502" t="s">
        <v>336</v>
      </c>
      <c r="C502" t="s">
        <v>321</v>
      </c>
    </row>
    <row r="503" spans="1:3" ht="12.75">
      <c r="A503" t="s">
        <v>352</v>
      </c>
      <c r="B503" t="s">
        <v>336</v>
      </c>
      <c r="C503" t="s">
        <v>322</v>
      </c>
    </row>
    <row r="504" spans="1:3" ht="12.75">
      <c r="A504" t="s">
        <v>352</v>
      </c>
      <c r="B504" t="s">
        <v>336</v>
      </c>
      <c r="C504" t="s">
        <v>323</v>
      </c>
    </row>
    <row r="505" spans="1:3" ht="12.75">
      <c r="A505" t="s">
        <v>352</v>
      </c>
      <c r="B505" t="s">
        <v>336</v>
      </c>
      <c r="C505" t="s">
        <v>324</v>
      </c>
    </row>
    <row r="506" spans="1:3" ht="12.75">
      <c r="A506" t="s">
        <v>352</v>
      </c>
      <c r="B506" t="s">
        <v>336</v>
      </c>
      <c r="C506" t="s">
        <v>325</v>
      </c>
    </row>
    <row r="507" spans="1:3" ht="12.75">
      <c r="A507" t="s">
        <v>353</v>
      </c>
      <c r="B507" t="s">
        <v>335</v>
      </c>
      <c r="C507" t="s">
        <v>317</v>
      </c>
    </row>
    <row r="508" spans="1:3" ht="12.75">
      <c r="A508" t="s">
        <v>353</v>
      </c>
      <c r="B508" t="s">
        <v>335</v>
      </c>
      <c r="C508" t="s">
        <v>318</v>
      </c>
    </row>
    <row r="509" spans="1:3" ht="12.75">
      <c r="A509" t="s">
        <v>353</v>
      </c>
      <c r="B509" t="s">
        <v>335</v>
      </c>
      <c r="C509" t="s">
        <v>319</v>
      </c>
    </row>
    <row r="510" spans="1:3" ht="12.75">
      <c r="A510" t="s">
        <v>353</v>
      </c>
      <c r="B510" t="s">
        <v>335</v>
      </c>
      <c r="C510" t="s">
        <v>320</v>
      </c>
    </row>
    <row r="511" spans="1:3" ht="12.75">
      <c r="A511" t="s">
        <v>353</v>
      </c>
      <c r="B511" t="s">
        <v>335</v>
      </c>
      <c r="C511" t="s">
        <v>321</v>
      </c>
    </row>
    <row r="512" spans="1:3" ht="12.75">
      <c r="A512" t="s">
        <v>353</v>
      </c>
      <c r="B512" t="s">
        <v>335</v>
      </c>
      <c r="C512" t="s">
        <v>322</v>
      </c>
    </row>
    <row r="513" spans="1:3" ht="12.75">
      <c r="A513" t="s">
        <v>353</v>
      </c>
      <c r="B513" t="s">
        <v>335</v>
      </c>
      <c r="C513" t="s">
        <v>323</v>
      </c>
    </row>
    <row r="514" spans="1:3" ht="12.75">
      <c r="A514" t="s">
        <v>353</v>
      </c>
      <c r="B514" t="s">
        <v>335</v>
      </c>
      <c r="C514" t="s">
        <v>324</v>
      </c>
    </row>
    <row r="515" spans="1:3" ht="12.75">
      <c r="A515" t="s">
        <v>353</v>
      </c>
      <c r="B515" t="s">
        <v>335</v>
      </c>
      <c r="C515" t="s">
        <v>325</v>
      </c>
    </row>
    <row r="516" spans="1:3" ht="12.75">
      <c r="A516" t="s">
        <v>353</v>
      </c>
      <c r="B516" t="s">
        <v>336</v>
      </c>
      <c r="C516" t="s">
        <v>317</v>
      </c>
    </row>
    <row r="517" spans="1:3" ht="12.75">
      <c r="A517" t="s">
        <v>353</v>
      </c>
      <c r="B517" t="s">
        <v>336</v>
      </c>
      <c r="C517" t="s">
        <v>318</v>
      </c>
    </row>
    <row r="518" spans="1:3" ht="12.75">
      <c r="A518" t="s">
        <v>353</v>
      </c>
      <c r="B518" t="s">
        <v>336</v>
      </c>
      <c r="C518" t="s">
        <v>319</v>
      </c>
    </row>
    <row r="519" spans="1:3" ht="12.75">
      <c r="A519" t="s">
        <v>353</v>
      </c>
      <c r="B519" t="s">
        <v>336</v>
      </c>
      <c r="C519" t="s">
        <v>320</v>
      </c>
    </row>
    <row r="520" spans="1:3" ht="12.75">
      <c r="A520" t="s">
        <v>353</v>
      </c>
      <c r="B520" t="s">
        <v>336</v>
      </c>
      <c r="C520" t="s">
        <v>321</v>
      </c>
    </row>
    <row r="521" spans="1:3" ht="12.75">
      <c r="A521" t="s">
        <v>353</v>
      </c>
      <c r="B521" t="s">
        <v>336</v>
      </c>
      <c r="C521" t="s">
        <v>322</v>
      </c>
    </row>
    <row r="522" spans="1:3" ht="12.75">
      <c r="A522" t="s">
        <v>353</v>
      </c>
      <c r="B522" t="s">
        <v>336</v>
      </c>
      <c r="C522" t="s">
        <v>323</v>
      </c>
    </row>
    <row r="523" spans="1:3" ht="12.75">
      <c r="A523" t="s">
        <v>353</v>
      </c>
      <c r="B523" t="s">
        <v>336</v>
      </c>
      <c r="C523" t="s">
        <v>324</v>
      </c>
    </row>
    <row r="524" spans="1:3" ht="12.75">
      <c r="A524" t="s">
        <v>353</v>
      </c>
      <c r="B524" t="s">
        <v>336</v>
      </c>
      <c r="C524" t="s">
        <v>325</v>
      </c>
    </row>
    <row r="525" spans="1:3" ht="12.75">
      <c r="A525" t="s">
        <v>354</v>
      </c>
      <c r="B525" t="s">
        <v>335</v>
      </c>
      <c r="C525" t="s">
        <v>317</v>
      </c>
    </row>
    <row r="526" spans="1:3" ht="12.75">
      <c r="A526" t="s">
        <v>354</v>
      </c>
      <c r="B526" t="s">
        <v>335</v>
      </c>
      <c r="C526" t="s">
        <v>318</v>
      </c>
    </row>
    <row r="527" spans="1:8" ht="12.75">
      <c r="A527" t="s">
        <v>354</v>
      </c>
      <c r="B527" t="s">
        <v>335</v>
      </c>
      <c r="C527" t="s">
        <v>319</v>
      </c>
      <c r="D527" s="159">
        <v>1995000</v>
      </c>
      <c r="E527" s="159">
        <v>1995000</v>
      </c>
      <c r="F527" s="159">
        <v>1995000</v>
      </c>
      <c r="G527" s="159">
        <v>1995000</v>
      </c>
      <c r="H527" s="159">
        <v>1995000</v>
      </c>
    </row>
    <row r="528" spans="1:3" ht="12.75">
      <c r="A528" t="s">
        <v>354</v>
      </c>
      <c r="B528" t="s">
        <v>335</v>
      </c>
      <c r="C528" t="s">
        <v>320</v>
      </c>
    </row>
    <row r="529" spans="1:3" ht="12.75">
      <c r="A529" t="s">
        <v>354</v>
      </c>
      <c r="B529" t="s">
        <v>335</v>
      </c>
      <c r="C529" t="s">
        <v>321</v>
      </c>
    </row>
    <row r="530" spans="1:3" ht="12.75">
      <c r="A530" t="s">
        <v>354</v>
      </c>
      <c r="B530" t="s">
        <v>335</v>
      </c>
      <c r="C530" t="s">
        <v>322</v>
      </c>
    </row>
    <row r="531" spans="1:3" ht="12.75">
      <c r="A531" t="s">
        <v>354</v>
      </c>
      <c r="B531" t="s">
        <v>335</v>
      </c>
      <c r="C531" t="s">
        <v>323</v>
      </c>
    </row>
    <row r="532" spans="1:3" ht="12.75">
      <c r="A532" t="s">
        <v>354</v>
      </c>
      <c r="B532" t="s">
        <v>335</v>
      </c>
      <c r="C532" t="s">
        <v>324</v>
      </c>
    </row>
    <row r="533" spans="1:3" ht="12.75">
      <c r="A533" t="s">
        <v>354</v>
      </c>
      <c r="B533" t="s">
        <v>335</v>
      </c>
      <c r="C533" t="s">
        <v>325</v>
      </c>
    </row>
    <row r="534" spans="1:3" ht="12.75">
      <c r="A534" t="s">
        <v>354</v>
      </c>
      <c r="B534" t="s">
        <v>336</v>
      </c>
      <c r="C534" t="s">
        <v>317</v>
      </c>
    </row>
    <row r="535" spans="1:3" ht="12.75">
      <c r="A535" t="s">
        <v>354</v>
      </c>
      <c r="B535" t="s">
        <v>336</v>
      </c>
      <c r="C535" t="s">
        <v>318</v>
      </c>
    </row>
    <row r="536" spans="1:3" ht="12.75">
      <c r="A536" t="s">
        <v>354</v>
      </c>
      <c r="B536" t="s">
        <v>336</v>
      </c>
      <c r="C536" t="s">
        <v>319</v>
      </c>
    </row>
    <row r="537" spans="1:3" ht="12.75">
      <c r="A537" t="s">
        <v>354</v>
      </c>
      <c r="B537" t="s">
        <v>336</v>
      </c>
      <c r="C537" t="s">
        <v>320</v>
      </c>
    </row>
    <row r="538" spans="1:3" ht="12.75">
      <c r="A538" t="s">
        <v>354</v>
      </c>
      <c r="B538" t="s">
        <v>336</v>
      </c>
      <c r="C538" t="s">
        <v>321</v>
      </c>
    </row>
    <row r="539" spans="1:3" ht="12.75">
      <c r="A539" t="s">
        <v>354</v>
      </c>
      <c r="B539" t="s">
        <v>336</v>
      </c>
      <c r="C539" t="s">
        <v>322</v>
      </c>
    </row>
    <row r="540" spans="1:3" ht="12.75">
      <c r="A540" t="s">
        <v>354</v>
      </c>
      <c r="B540" t="s">
        <v>336</v>
      </c>
      <c r="C540" t="s">
        <v>323</v>
      </c>
    </row>
    <row r="541" spans="1:3" ht="12.75">
      <c r="A541" t="s">
        <v>354</v>
      </c>
      <c r="B541" t="s">
        <v>336</v>
      </c>
      <c r="C541" t="s">
        <v>324</v>
      </c>
    </row>
    <row r="542" spans="1:3" ht="12.75">
      <c r="A542" t="s">
        <v>354</v>
      </c>
      <c r="B542" t="s">
        <v>336</v>
      </c>
      <c r="C542" t="s">
        <v>325</v>
      </c>
    </row>
    <row r="543" spans="1:3" ht="12.75">
      <c r="A543" t="s">
        <v>355</v>
      </c>
      <c r="B543" t="s">
        <v>335</v>
      </c>
      <c r="C543" t="s">
        <v>317</v>
      </c>
    </row>
    <row r="544" spans="1:3" ht="12.75">
      <c r="A544" t="s">
        <v>355</v>
      </c>
      <c r="B544" t="s">
        <v>335</v>
      </c>
      <c r="C544" t="s">
        <v>318</v>
      </c>
    </row>
    <row r="545" spans="1:8" ht="12.75">
      <c r="A545" t="s">
        <v>355</v>
      </c>
      <c r="B545" t="s">
        <v>335</v>
      </c>
      <c r="C545" t="s">
        <v>319</v>
      </c>
      <c r="D545" s="159">
        <v>174000</v>
      </c>
      <c r="E545" s="159">
        <v>178000</v>
      </c>
      <c r="F545" s="159">
        <v>181000</v>
      </c>
      <c r="G545" s="159">
        <v>185000</v>
      </c>
      <c r="H545" s="159">
        <v>185000</v>
      </c>
    </row>
    <row r="546" spans="1:3" ht="12.75">
      <c r="A546" t="s">
        <v>355</v>
      </c>
      <c r="B546" t="s">
        <v>335</v>
      </c>
      <c r="C546" t="s">
        <v>320</v>
      </c>
    </row>
    <row r="547" spans="1:3" ht="12.75">
      <c r="A547" t="s">
        <v>355</v>
      </c>
      <c r="B547" t="s">
        <v>335</v>
      </c>
      <c r="C547" t="s">
        <v>321</v>
      </c>
    </row>
    <row r="548" spans="1:8" ht="12.75">
      <c r="A548" t="s">
        <v>355</v>
      </c>
      <c r="B548" t="s">
        <v>335</v>
      </c>
      <c r="C548" t="s">
        <v>322</v>
      </c>
      <c r="D548" s="159">
        <v>50000</v>
      </c>
      <c r="E548" s="159">
        <v>51000</v>
      </c>
      <c r="F548" s="159">
        <v>52000</v>
      </c>
      <c r="G548" s="159">
        <v>53000</v>
      </c>
      <c r="H548" s="159">
        <v>53000</v>
      </c>
    </row>
    <row r="549" spans="1:4" ht="12.75">
      <c r="A549" t="s">
        <v>355</v>
      </c>
      <c r="B549" t="s">
        <v>335</v>
      </c>
      <c r="C549" t="s">
        <v>323</v>
      </c>
      <c r="D549" s="159">
        <v>0</v>
      </c>
    </row>
    <row r="550" spans="1:3" ht="12.75">
      <c r="A550" t="s">
        <v>355</v>
      </c>
      <c r="B550" t="s">
        <v>335</v>
      </c>
      <c r="C550" t="s">
        <v>324</v>
      </c>
    </row>
    <row r="551" spans="1:3" ht="12.75">
      <c r="A551" t="s">
        <v>355</v>
      </c>
      <c r="B551" t="s">
        <v>335</v>
      </c>
      <c r="C551" t="s">
        <v>325</v>
      </c>
    </row>
    <row r="552" spans="1:3" ht="12.75">
      <c r="A552" t="s">
        <v>355</v>
      </c>
      <c r="B552" t="s">
        <v>336</v>
      </c>
      <c r="C552" t="s">
        <v>317</v>
      </c>
    </row>
    <row r="553" spans="1:3" ht="12.75">
      <c r="A553" t="s">
        <v>355</v>
      </c>
      <c r="B553" t="s">
        <v>336</v>
      </c>
      <c r="C553" t="s">
        <v>318</v>
      </c>
    </row>
    <row r="554" spans="1:3" ht="12.75">
      <c r="A554" t="s">
        <v>355</v>
      </c>
      <c r="B554" t="s">
        <v>336</v>
      </c>
      <c r="C554" t="s">
        <v>319</v>
      </c>
    </row>
    <row r="555" spans="1:3" ht="12.75">
      <c r="A555" t="s">
        <v>355</v>
      </c>
      <c r="B555" t="s">
        <v>336</v>
      </c>
      <c r="C555" t="s">
        <v>320</v>
      </c>
    </row>
    <row r="556" spans="1:3" ht="12.75">
      <c r="A556" t="s">
        <v>355</v>
      </c>
      <c r="B556" t="s">
        <v>336</v>
      </c>
      <c r="C556" t="s">
        <v>321</v>
      </c>
    </row>
    <row r="557" spans="1:3" ht="12.75">
      <c r="A557" t="s">
        <v>355</v>
      </c>
      <c r="B557" t="s">
        <v>336</v>
      </c>
      <c r="C557" t="s">
        <v>322</v>
      </c>
    </row>
    <row r="558" spans="1:3" ht="12.75">
      <c r="A558" t="s">
        <v>355</v>
      </c>
      <c r="B558" t="s">
        <v>336</v>
      </c>
      <c r="C558" t="s">
        <v>323</v>
      </c>
    </row>
    <row r="559" spans="1:3" ht="12.75">
      <c r="A559" t="s">
        <v>355</v>
      </c>
      <c r="B559" t="s">
        <v>336</v>
      </c>
      <c r="C559" t="s">
        <v>324</v>
      </c>
    </row>
    <row r="560" spans="1:3" ht="12.75">
      <c r="A560" t="s">
        <v>355</v>
      </c>
      <c r="B560" t="s">
        <v>336</v>
      </c>
      <c r="C560" t="s">
        <v>325</v>
      </c>
    </row>
    <row r="561" spans="1:3" ht="12.75">
      <c r="A561" t="s">
        <v>149</v>
      </c>
      <c r="B561" t="s">
        <v>335</v>
      </c>
      <c r="C561" t="s">
        <v>317</v>
      </c>
    </row>
    <row r="562" spans="1:3" ht="12.75">
      <c r="A562" t="s">
        <v>149</v>
      </c>
      <c r="B562" t="s">
        <v>335</v>
      </c>
      <c r="C562" t="s">
        <v>318</v>
      </c>
    </row>
    <row r="563" spans="1:6" ht="12.75">
      <c r="A563" t="s">
        <v>149</v>
      </c>
      <c r="B563" t="s">
        <v>335</v>
      </c>
      <c r="C563" t="s">
        <v>319</v>
      </c>
      <c r="E563" s="159">
        <v>15000000</v>
      </c>
      <c r="F563" s="159">
        <v>10000000</v>
      </c>
    </row>
    <row r="564" spans="1:3" ht="12.75">
      <c r="A564" t="s">
        <v>149</v>
      </c>
      <c r="B564" t="s">
        <v>335</v>
      </c>
      <c r="C564" t="s">
        <v>320</v>
      </c>
    </row>
    <row r="565" spans="1:3" ht="12.75">
      <c r="A565" t="s">
        <v>149</v>
      </c>
      <c r="B565" t="s">
        <v>335</v>
      </c>
      <c r="C565" t="s">
        <v>321</v>
      </c>
    </row>
    <row r="566" spans="1:3" ht="12.75">
      <c r="A566" t="s">
        <v>149</v>
      </c>
      <c r="B566" t="s">
        <v>335</v>
      </c>
      <c r="C566" t="s">
        <v>322</v>
      </c>
    </row>
    <row r="567" spans="1:3" ht="12.75">
      <c r="A567" t="s">
        <v>149</v>
      </c>
      <c r="B567" t="s">
        <v>335</v>
      </c>
      <c r="C567" t="s">
        <v>323</v>
      </c>
    </row>
    <row r="568" spans="1:3" ht="12.75">
      <c r="A568" t="s">
        <v>149</v>
      </c>
      <c r="B568" t="s">
        <v>335</v>
      </c>
      <c r="C568" t="s">
        <v>324</v>
      </c>
    </row>
    <row r="569" spans="1:3" ht="12.75">
      <c r="A569" t="s">
        <v>149</v>
      </c>
      <c r="B569" t="s">
        <v>335</v>
      </c>
      <c r="C569" t="s">
        <v>325</v>
      </c>
    </row>
    <row r="570" spans="1:3" ht="12.75">
      <c r="A570" t="s">
        <v>149</v>
      </c>
      <c r="B570" t="s">
        <v>336</v>
      </c>
      <c r="C570" t="s">
        <v>317</v>
      </c>
    </row>
    <row r="571" spans="1:3" ht="12.75">
      <c r="A571" t="s">
        <v>149</v>
      </c>
      <c r="B571" t="s">
        <v>336</v>
      </c>
      <c r="C571" t="s">
        <v>318</v>
      </c>
    </row>
    <row r="572" spans="1:3" ht="12.75">
      <c r="A572" t="s">
        <v>149</v>
      </c>
      <c r="B572" t="s">
        <v>336</v>
      </c>
      <c r="C572" t="s">
        <v>319</v>
      </c>
    </row>
    <row r="573" spans="1:3" ht="12.75">
      <c r="A573" t="s">
        <v>149</v>
      </c>
      <c r="B573" t="s">
        <v>336</v>
      </c>
      <c r="C573" t="s">
        <v>320</v>
      </c>
    </row>
    <row r="574" spans="1:3" ht="12.75">
      <c r="A574" t="s">
        <v>149</v>
      </c>
      <c r="B574" t="s">
        <v>336</v>
      </c>
      <c r="C574" t="s">
        <v>321</v>
      </c>
    </row>
    <row r="575" spans="1:3" ht="12.75">
      <c r="A575" t="s">
        <v>149</v>
      </c>
      <c r="B575" t="s">
        <v>336</v>
      </c>
      <c r="C575" t="s">
        <v>322</v>
      </c>
    </row>
    <row r="576" spans="1:3" ht="12.75">
      <c r="A576" t="s">
        <v>149</v>
      </c>
      <c r="B576" t="s">
        <v>336</v>
      </c>
      <c r="C576" t="s">
        <v>323</v>
      </c>
    </row>
    <row r="577" spans="1:3" ht="12.75">
      <c r="A577" t="s">
        <v>149</v>
      </c>
      <c r="B577" t="s">
        <v>336</v>
      </c>
      <c r="C577" t="s">
        <v>324</v>
      </c>
    </row>
    <row r="578" spans="1:3" ht="12.75">
      <c r="A578" t="s">
        <v>149</v>
      </c>
      <c r="B578" t="s">
        <v>336</v>
      </c>
      <c r="C578" t="s">
        <v>325</v>
      </c>
    </row>
    <row r="579" spans="1:3" ht="12.75">
      <c r="A579" t="s">
        <v>356</v>
      </c>
      <c r="B579" t="s">
        <v>335</v>
      </c>
      <c r="C579" t="s">
        <v>317</v>
      </c>
    </row>
    <row r="580" spans="1:3" ht="12.75">
      <c r="A580" t="s">
        <v>356</v>
      </c>
      <c r="B580" t="s">
        <v>335</v>
      </c>
      <c r="C580" t="s">
        <v>318</v>
      </c>
    </row>
    <row r="581" spans="1:3" ht="12.75">
      <c r="A581" t="s">
        <v>356</v>
      </c>
      <c r="B581" t="s">
        <v>335</v>
      </c>
      <c r="C581" t="s">
        <v>319</v>
      </c>
    </row>
    <row r="582" spans="1:3" ht="12.75">
      <c r="A582" t="s">
        <v>356</v>
      </c>
      <c r="B582" t="s">
        <v>335</v>
      </c>
      <c r="C582" t="s">
        <v>320</v>
      </c>
    </row>
    <row r="583" spans="1:3" ht="12.75">
      <c r="A583" t="s">
        <v>356</v>
      </c>
      <c r="B583" t="s">
        <v>335</v>
      </c>
      <c r="C583" t="s">
        <v>321</v>
      </c>
    </row>
    <row r="584" spans="1:3" ht="12.75">
      <c r="A584" t="s">
        <v>356</v>
      </c>
      <c r="B584" t="s">
        <v>335</v>
      </c>
      <c r="C584" t="s">
        <v>322</v>
      </c>
    </row>
    <row r="585" spans="1:5" ht="12.75">
      <c r="A585" t="s">
        <v>356</v>
      </c>
      <c r="B585" t="s">
        <v>335</v>
      </c>
      <c r="C585" t="s">
        <v>323</v>
      </c>
      <c r="D585" s="159">
        <v>0</v>
      </c>
      <c r="E585" s="159">
        <v>1100000</v>
      </c>
    </row>
    <row r="586" spans="1:3" ht="12.75">
      <c r="A586" t="s">
        <v>356</v>
      </c>
      <c r="B586" t="s">
        <v>335</v>
      </c>
      <c r="C586" t="s">
        <v>324</v>
      </c>
    </row>
    <row r="587" spans="1:3" ht="12.75">
      <c r="A587" t="s">
        <v>356</v>
      </c>
      <c r="B587" t="s">
        <v>335</v>
      </c>
      <c r="C587" t="s">
        <v>325</v>
      </c>
    </row>
    <row r="588" spans="1:3" ht="12.75">
      <c r="A588" t="s">
        <v>356</v>
      </c>
      <c r="B588" t="s">
        <v>336</v>
      </c>
      <c r="C588" t="s">
        <v>317</v>
      </c>
    </row>
    <row r="589" spans="1:3" ht="12.75">
      <c r="A589" t="s">
        <v>356</v>
      </c>
      <c r="B589" t="s">
        <v>336</v>
      </c>
      <c r="C589" t="s">
        <v>318</v>
      </c>
    </row>
    <row r="590" spans="1:3" ht="12.75">
      <c r="A590" t="s">
        <v>356</v>
      </c>
      <c r="B590" t="s">
        <v>336</v>
      </c>
      <c r="C590" t="s">
        <v>319</v>
      </c>
    </row>
    <row r="591" spans="1:3" ht="12.75">
      <c r="A591" t="s">
        <v>356</v>
      </c>
      <c r="B591" t="s">
        <v>336</v>
      </c>
      <c r="C591" t="s">
        <v>320</v>
      </c>
    </row>
    <row r="592" spans="1:3" ht="12.75">
      <c r="A592" t="s">
        <v>356</v>
      </c>
      <c r="B592" t="s">
        <v>336</v>
      </c>
      <c r="C592" t="s">
        <v>321</v>
      </c>
    </row>
    <row r="593" spans="1:3" ht="12.75">
      <c r="A593" t="s">
        <v>356</v>
      </c>
      <c r="B593" t="s">
        <v>336</v>
      </c>
      <c r="C593" t="s">
        <v>322</v>
      </c>
    </row>
    <row r="594" spans="1:3" ht="12.75">
      <c r="A594" t="s">
        <v>356</v>
      </c>
      <c r="B594" t="s">
        <v>336</v>
      </c>
      <c r="C594" t="s">
        <v>323</v>
      </c>
    </row>
    <row r="595" spans="1:3" ht="12.75">
      <c r="A595" t="s">
        <v>356</v>
      </c>
      <c r="B595" t="s">
        <v>336</v>
      </c>
      <c r="C595" t="s">
        <v>324</v>
      </c>
    </row>
    <row r="596" spans="1:3" ht="12.75">
      <c r="A596" t="s">
        <v>356</v>
      </c>
      <c r="B596" t="s">
        <v>336</v>
      </c>
      <c r="C596" t="s">
        <v>325</v>
      </c>
    </row>
    <row r="599" spans="2:8" ht="15">
      <c r="B599" s="172" t="s">
        <v>648</v>
      </c>
      <c r="D599" s="159">
        <f>SUM(D21:D598)</f>
        <v>3638566000</v>
      </c>
      <c r="E599" s="159">
        <f>SUM(E21:E598)</f>
        <v>4346656000</v>
      </c>
      <c r="F599" s="159">
        <f>SUM(F21:F598)</f>
        <v>4439066000</v>
      </c>
      <c r="G599" s="159">
        <f>SUM(G21:G598)</f>
        <v>5298803000</v>
      </c>
      <c r="H599" s="159">
        <f>SUM(H21:H598)</f>
        <v>5106947000</v>
      </c>
    </row>
    <row r="600" spans="4:8" ht="12.75">
      <c r="D600" s="159"/>
      <c r="E600" s="159"/>
      <c r="F600" s="159"/>
      <c r="G600" s="159"/>
      <c r="H600" s="159"/>
    </row>
    <row r="601" spans="4:8" ht="12.75">
      <c r="D601" s="139"/>
      <c r="E601" s="139"/>
      <c r="F601" s="139"/>
      <c r="G601" s="139"/>
      <c r="H601" s="139"/>
    </row>
    <row r="602" spans="4:8" ht="12.75">
      <c r="D602" s="139"/>
      <c r="E602" s="139"/>
      <c r="F602" s="139"/>
      <c r="G602" s="139"/>
      <c r="H602" s="139"/>
    </row>
    <row r="607" spans="4:8" ht="12.75">
      <c r="D607" s="159"/>
      <c r="E607" s="159"/>
      <c r="F607" s="159"/>
      <c r="G607" s="159"/>
      <c r="H607" s="159"/>
    </row>
    <row r="608" spans="4:8" ht="12.75">
      <c r="D608" s="159"/>
      <c r="E608" s="159"/>
      <c r="F608" s="159"/>
      <c r="G608" s="159"/>
      <c r="H608" s="15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Oliver, Mark</dc:creator>
  <cp:keywords/>
  <dc:description/>
  <cp:lastModifiedBy>Kate McCormack x4012</cp:lastModifiedBy>
  <cp:lastPrinted>2007-05-08T03:17:52Z</cp:lastPrinted>
  <dcterms:created xsi:type="dcterms:W3CDTF">2006-11-02T00:46:06Z</dcterms:created>
  <dcterms:modified xsi:type="dcterms:W3CDTF">2007-05-08T03:21:39Z</dcterms:modified>
  <cp:category/>
  <cp:version/>
  <cp:contentType/>
  <cp:contentStatus/>
</cp:coreProperties>
</file>